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445" windowHeight="4740" activeTab="0"/>
  </bookViews>
  <sheets>
    <sheet name="MUNI" sheetId="1" r:id="rId1"/>
  </sheets>
  <definedNames/>
  <calcPr fullCalcOnLoad="1"/>
</workbook>
</file>

<file path=xl/sharedStrings.xml><?xml version="1.0" encoding="utf-8"?>
<sst xmlns="http://schemas.openxmlformats.org/spreadsheetml/2006/main" count="4634" uniqueCount="3011">
  <si>
    <t xml:space="preserve">    Hazle Township</t>
  </si>
  <si>
    <t xml:space="preserve">    Hazleton City</t>
  </si>
  <si>
    <t xml:space="preserve">    Jeddo Borough</t>
  </si>
  <si>
    <t>Adamstown Borough (P)</t>
  </si>
  <si>
    <t xml:space="preserve">    Palmyra Township</t>
  </si>
  <si>
    <t xml:space="preserve">    Paupack Township</t>
  </si>
  <si>
    <t xml:space="preserve">    Texas Township (P)</t>
  </si>
  <si>
    <t xml:space="preserve">    Blooming Grove Township</t>
  </si>
  <si>
    <t xml:space="preserve">    Lackawaxen Township</t>
  </si>
  <si>
    <t>WAYNE HIGHLANDS</t>
  </si>
  <si>
    <t xml:space="preserve">    Berlin Township</t>
  </si>
  <si>
    <t xml:space="preserve">    Bethany Borough</t>
  </si>
  <si>
    <t xml:space="preserve">    Cherry Ridge Township</t>
  </si>
  <si>
    <t xml:space="preserve">    Damascus Township</t>
  </si>
  <si>
    <t xml:space="preserve">    Dyberry Township</t>
  </si>
  <si>
    <t xml:space="preserve">    Honesdale Borough</t>
  </si>
  <si>
    <t xml:space="preserve">    Young Township (P)</t>
  </si>
  <si>
    <t>ARMSTRONG</t>
  </si>
  <si>
    <t xml:space="preserve">    Applewold Borough</t>
  </si>
  <si>
    <t xml:space="preserve">    Atwood Borough</t>
  </si>
  <si>
    <t xml:space="preserve">    Bethel Township</t>
  </si>
  <si>
    <t xml:space="preserve">    Boggs Township</t>
  </si>
  <si>
    <t xml:space="preserve">    Burrell Township</t>
  </si>
  <si>
    <t xml:space="preserve">    Cadogan Township</t>
  </si>
  <si>
    <t xml:space="preserve">    Cowanshannock Township</t>
  </si>
  <si>
    <t xml:space="preserve">    Dayton Borough</t>
  </si>
  <si>
    <t xml:space="preserve">    East Franklin Township</t>
  </si>
  <si>
    <t xml:space="preserve">    Elderton Borough</t>
  </si>
  <si>
    <t xml:space="preserve">    Ford City Borough</t>
  </si>
  <si>
    <t xml:space="preserve">    Ford Cliff Borough</t>
  </si>
  <si>
    <t xml:space="preserve">    Kittanning Borough</t>
  </si>
  <si>
    <t xml:space="preserve">    Kittanning Township</t>
  </si>
  <si>
    <t xml:space="preserve">    Manor Township</t>
  </si>
  <si>
    <t xml:space="preserve">    Manorville Borough</t>
  </si>
  <si>
    <t xml:space="preserve">    North Buffalo Township</t>
  </si>
  <si>
    <t xml:space="preserve">    Plumcreek Township</t>
  </si>
  <si>
    <t xml:space="preserve">    Rayburn Township</t>
  </si>
  <si>
    <t xml:space="preserve">    Rural Valley Borough</t>
  </si>
  <si>
    <t xml:space="preserve">    South Bend Township</t>
  </si>
  <si>
    <t xml:space="preserve">    Valley Township</t>
  </si>
  <si>
    <t xml:space="preserve">    Washington Township</t>
  </si>
  <si>
    <t xml:space="preserve">    Wayne Township</t>
  </si>
  <si>
    <t xml:space="preserve">    West Franklin Township</t>
  </si>
  <si>
    <t xml:space="preserve">    West Kittanning Borough</t>
  </si>
  <si>
    <t xml:space="preserve">    Worthington Borough</t>
  </si>
  <si>
    <t xml:space="preserve">    Smicksburg Borough</t>
  </si>
  <si>
    <t xml:space="preserve">         (Indiana County)</t>
  </si>
  <si>
    <t xml:space="preserve">    West Mahoning Township</t>
  </si>
  <si>
    <t>FREEPORT AREA</t>
  </si>
  <si>
    <t xml:space="preserve">    Freeport Borough</t>
  </si>
  <si>
    <t xml:space="preserve">    South Buffalo Township</t>
  </si>
  <si>
    <t xml:space="preserve">    Buffalo Township</t>
  </si>
  <si>
    <t xml:space="preserve">        (Butler County)</t>
  </si>
  <si>
    <t>HEMPFIELD AREA</t>
  </si>
  <si>
    <t xml:space="preserve">    Adamsburg Borough</t>
  </si>
  <si>
    <t xml:space="preserve">    Hunker Borough</t>
  </si>
  <si>
    <t xml:space="preserve">    Jeannette City (P)</t>
  </si>
  <si>
    <t xml:space="preserve">    Manor Borough (P)</t>
  </si>
  <si>
    <t xml:space="preserve">    New Stanton Borough</t>
  </si>
  <si>
    <t xml:space="preserve">    Youngwood Borough</t>
  </si>
  <si>
    <t>JEANNETTE CITY (P)</t>
  </si>
  <si>
    <t>KISKI AREA</t>
  </si>
  <si>
    <t xml:space="preserve">    Avonmore Borough</t>
  </si>
  <si>
    <t xml:space="preserve">    East Vandergrift Borough</t>
  </si>
  <si>
    <t xml:space="preserve">    Hyde Park Borough</t>
  </si>
  <si>
    <t xml:space="preserve">    Oklahoma Borough</t>
  </si>
  <si>
    <t xml:space="preserve">    Vandergrift Borough</t>
  </si>
  <si>
    <t xml:space="preserve">    Parks Township</t>
  </si>
  <si>
    <t>LIGONIER VALLEY</t>
  </si>
  <si>
    <t>AMBRIDGE AREA</t>
  </si>
  <si>
    <t xml:space="preserve">    Ambridge Borough</t>
  </si>
  <si>
    <t xml:space="preserve">    Baden Borough</t>
  </si>
  <si>
    <t xml:space="preserve">    Economy Borough</t>
  </si>
  <si>
    <t xml:space="preserve">    Harmony Township</t>
  </si>
  <si>
    <t xml:space="preserve">    South Heights Borough</t>
  </si>
  <si>
    <t>BEAVER AREA</t>
  </si>
  <si>
    <t xml:space="preserve">    Beaver Borough</t>
  </si>
  <si>
    <t xml:space="preserve">    Brighton Township</t>
  </si>
  <si>
    <t xml:space="preserve">    Vanport Township</t>
  </si>
  <si>
    <t>BIG BEAVER FALLS AREA</t>
  </si>
  <si>
    <t xml:space="preserve">    Beaver Falls City</t>
  </si>
  <si>
    <t xml:space="preserve">    Big Beaver Borough</t>
  </si>
  <si>
    <t xml:space="preserve">    Eastvale Borough</t>
  </si>
  <si>
    <t xml:space="preserve">    Homewood Borough</t>
  </si>
  <si>
    <t xml:space="preserve">    Koppel Borough</t>
  </si>
  <si>
    <t xml:space="preserve">    New Galilee Borough</t>
  </si>
  <si>
    <t xml:space="preserve">    White Township</t>
  </si>
  <si>
    <t>BLACKHAWK</t>
  </si>
  <si>
    <t xml:space="preserve">    Chippewa Township</t>
  </si>
  <si>
    <t xml:space="preserve">    Darlington Borough</t>
  </si>
  <si>
    <t xml:space="preserve">    Darlington Township</t>
  </si>
  <si>
    <t xml:space="preserve">    Patterson Heights Borough</t>
  </si>
  <si>
    <t xml:space="preserve">    Patterson Township</t>
  </si>
  <si>
    <t xml:space="preserve">    South Beaver Township</t>
  </si>
  <si>
    <t xml:space="preserve">    West Mayfield Borough</t>
  </si>
  <si>
    <t xml:space="preserve">    Enon Valley Borough</t>
  </si>
  <si>
    <t xml:space="preserve">        (Lawrence County)</t>
  </si>
  <si>
    <t>CENTER AREA</t>
  </si>
  <si>
    <t xml:space="preserve">    Center Township</t>
  </si>
  <si>
    <t xml:space="preserve">    Monaca Borough (P)</t>
  </si>
  <si>
    <t xml:space="preserve">    Potter Township</t>
  </si>
  <si>
    <t>FREEDOM AREA</t>
  </si>
  <si>
    <t xml:space="preserve">    Conway Borough</t>
  </si>
  <si>
    <t xml:space="preserve">    Montgomery Borough</t>
  </si>
  <si>
    <t>MONTOURSVILLE AREA</t>
  </si>
  <si>
    <t xml:space="preserve">    Cascade Township</t>
  </si>
  <si>
    <t xml:space="preserve">    Gamble Township</t>
  </si>
  <si>
    <t xml:space="preserve">    Montoursville Borough</t>
  </si>
  <si>
    <t xml:space="preserve">    Plunketts Creek Township</t>
  </si>
  <si>
    <t xml:space="preserve">    Upper Fairfield Township</t>
  </si>
  <si>
    <t xml:space="preserve">    Pulaski Township</t>
  </si>
  <si>
    <t>RIVERSIDE BEAVER</t>
  </si>
  <si>
    <t xml:space="preserve">    Ellwood City Borough (P)</t>
  </si>
  <si>
    <t xml:space="preserve">    Franklin Township</t>
  </si>
  <si>
    <t xml:space="preserve">    Marion Township</t>
  </si>
  <si>
    <t xml:space="preserve">    North Sewickley Township</t>
  </si>
  <si>
    <t>ROCHESTER AREA</t>
  </si>
  <si>
    <t xml:space="preserve">    East Rochester Borough</t>
  </si>
  <si>
    <t xml:space="preserve">    Rochester Borough</t>
  </si>
  <si>
    <t xml:space="preserve">    Rochester Township</t>
  </si>
  <si>
    <t>SOUTH SIDE AREA</t>
  </si>
  <si>
    <t xml:space="preserve">    Frankfort Springs  Borough</t>
  </si>
  <si>
    <t xml:space="preserve">    Georgetown Borough</t>
  </si>
  <si>
    <t xml:space="preserve">    Greene Township</t>
  </si>
  <si>
    <t xml:space="preserve">    Hanover Township</t>
  </si>
  <si>
    <t xml:space="preserve">    Hookstown Borough</t>
  </si>
  <si>
    <t xml:space="preserve">    Shippingport Borough</t>
  </si>
  <si>
    <t>WESTERN BEAVER</t>
  </si>
  <si>
    <t xml:space="preserve">    Glasgow Borough</t>
  </si>
  <si>
    <t xml:space="preserve">    Industry Borough</t>
  </si>
  <si>
    <t xml:space="preserve">    Ohioville Borough</t>
  </si>
  <si>
    <t>Ellwood City Borough (P)</t>
  </si>
  <si>
    <t>See Ellwood City Area</t>
  </si>
  <si>
    <t>Lawrence County</t>
  </si>
  <si>
    <t>BEDFORD  COUNTY</t>
  </si>
  <si>
    <t>BEDFORD AREA</t>
  </si>
  <si>
    <t xml:space="preserve">    Bedford Borough</t>
  </si>
  <si>
    <t xml:space="preserve">    Bedford Township</t>
  </si>
  <si>
    <t xml:space="preserve">    Colerain Township</t>
  </si>
  <si>
    <t xml:space="preserve">    Cumberland Valley Township</t>
  </si>
  <si>
    <t xml:space="preserve">    Hyndman Borough</t>
  </si>
  <si>
    <t xml:space="preserve">    Londonderry Township</t>
  </si>
  <si>
    <t xml:space="preserve">    Mann's Choice Borough</t>
  </si>
  <si>
    <t xml:space="preserve">    Rainsburg Borough</t>
  </si>
  <si>
    <t xml:space="preserve">    Snake Spring Township</t>
  </si>
  <si>
    <t>CHESTNUT RIDGE</t>
  </si>
  <si>
    <t xml:space="preserve">    East St. Clair Township</t>
  </si>
  <si>
    <t xml:space="preserve">    Juniata Township</t>
  </si>
  <si>
    <t xml:space="preserve">    Sergeant Township</t>
  </si>
  <si>
    <t xml:space="preserve">    Smethport Borough</t>
  </si>
  <si>
    <t>Ceres Township (P)</t>
  </si>
  <si>
    <t>See Oswayo Valley</t>
  </si>
  <si>
    <t>Potter County</t>
  </si>
  <si>
    <t>MERCER  COUNTY</t>
  </si>
  <si>
    <t>COMMODORE PERRY</t>
  </si>
  <si>
    <t xml:space="preserve">    Deer Creek Township</t>
  </si>
  <si>
    <t xml:space="preserve">    Otter Creek Township</t>
  </si>
  <si>
    <t xml:space="preserve">    Sandy Creek Township</t>
  </si>
  <si>
    <t xml:space="preserve">    Sheakleyville Borough</t>
  </si>
  <si>
    <t>FARRELL AREA</t>
  </si>
  <si>
    <t xml:space="preserve">    Napier Township</t>
  </si>
  <si>
    <t xml:space="preserve">    New Paris Borough</t>
  </si>
  <si>
    <t xml:space="preserve">    Pleasantville Borough</t>
  </si>
  <si>
    <t xml:space="preserve">    St. Clairsville Borough</t>
  </si>
  <si>
    <t xml:space="preserve">    Schellsburg Borough</t>
  </si>
  <si>
    <t xml:space="preserve">    Union Township</t>
  </si>
  <si>
    <t xml:space="preserve">    West St. Clair Township</t>
  </si>
  <si>
    <t>EVERETT AREA</t>
  </si>
  <si>
    <t xml:space="preserve">    East Providence Township</t>
  </si>
  <si>
    <t xml:space="preserve">    Everett Borough</t>
  </si>
  <si>
    <t xml:space="preserve">    Mann Township</t>
  </si>
  <si>
    <t xml:space="preserve">    Monroe Township</t>
  </si>
  <si>
    <t xml:space="preserve">    Southampton Township</t>
  </si>
  <si>
    <t xml:space="preserve">    West Providence Township</t>
  </si>
  <si>
    <t>NORTHERN BEDFORD</t>
  </si>
  <si>
    <t xml:space="preserve">    Bloomfield Township</t>
  </si>
  <si>
    <t xml:space="preserve">    Hopewell Borough</t>
  </si>
  <si>
    <t xml:space="preserve">    South Woodbury Township</t>
  </si>
  <si>
    <t xml:space="preserve">    Woodbury Borough</t>
  </si>
  <si>
    <t xml:space="preserve">    Woodbury Township</t>
  </si>
  <si>
    <t>TUSSEY MOUNTAIN</t>
  </si>
  <si>
    <t xml:space="preserve">    Broad Top Township</t>
  </si>
  <si>
    <t xml:space="preserve">    Coaldale Borough</t>
  </si>
  <si>
    <t xml:space="preserve">    Liberty Township</t>
  </si>
  <si>
    <t xml:space="preserve">    Saxton Borough</t>
  </si>
  <si>
    <t xml:space="preserve">    Broad Top City Borough</t>
  </si>
  <si>
    <t xml:space="preserve">        (Huntingdon County)</t>
  </si>
  <si>
    <t xml:space="preserve">    Carbon Township</t>
  </si>
  <si>
    <t xml:space="preserve">    Coalmont Borough</t>
  </si>
  <si>
    <t>TUSSEY MOUNTAIN  (continued)</t>
  </si>
  <si>
    <t xml:space="preserve">    Dudley Borough</t>
  </si>
  <si>
    <t xml:space="preserve">    Todd Township</t>
  </si>
  <si>
    <t xml:space="preserve">    Wood Township</t>
  </si>
  <si>
    <t>Kimmel Township</t>
  </si>
  <si>
    <t>See Claysburg-Kimmel</t>
  </si>
  <si>
    <t>Blair County</t>
  </si>
  <si>
    <t>BERKS  COUNTY</t>
  </si>
  <si>
    <t>ANTIETAM</t>
  </si>
  <si>
    <t xml:space="preserve">    Lower Alsace Township</t>
  </si>
  <si>
    <t>BOYERTOWN AREA</t>
  </si>
  <si>
    <t xml:space="preserve">    Bally Borough</t>
  </si>
  <si>
    <t xml:space="preserve">    Seven Valleys Borough</t>
  </si>
  <si>
    <t xml:space="preserve">    Spring Grove Borough</t>
  </si>
  <si>
    <t>WEST YORK AREA</t>
  </si>
  <si>
    <t xml:space="preserve">    West Manchester Township</t>
  </si>
  <si>
    <t xml:space="preserve">    West York Borough</t>
  </si>
  <si>
    <t>YORK CITY</t>
  </si>
  <si>
    <t>YORK SUBURBAN</t>
  </si>
  <si>
    <t xml:space="preserve">    Spring Garden Township</t>
  </si>
  <si>
    <t>Fairview Township</t>
  </si>
  <si>
    <t>See West Shore</t>
  </si>
  <si>
    <t>Goldsboro Borough</t>
  </si>
  <si>
    <t>Lewisberry Borough</t>
  </si>
  <si>
    <t>Newberry Township (P)</t>
  </si>
  <si>
    <t xml:space="preserve">    Halifax Township</t>
  </si>
  <si>
    <t>HARRISBURG CITY</t>
  </si>
  <si>
    <t>LOWER DAUPHIN</t>
  </si>
  <si>
    <t xml:space="preserve">    Conewago Township</t>
  </si>
  <si>
    <t xml:space="preserve">    East Hanover Township</t>
  </si>
  <si>
    <t xml:space="preserve">    Hummelstown Borough</t>
  </si>
  <si>
    <t xml:space="preserve">    South Hanover Township</t>
  </si>
  <si>
    <t>MIDDLETOWN AREA</t>
  </si>
  <si>
    <t xml:space="preserve">    Lower Swatara Township</t>
  </si>
  <si>
    <t xml:space="preserve">    Middletown Borough</t>
  </si>
  <si>
    <t xml:space="preserve">    Royalton Borough</t>
  </si>
  <si>
    <t xml:space="preserve">    Lykens Borough</t>
  </si>
  <si>
    <t xml:space="preserve">    Lykens Township</t>
  </si>
  <si>
    <t xml:space="preserve">    Pillow Borough</t>
  </si>
  <si>
    <t>Reed Township</t>
  </si>
  <si>
    <t>See Susquenita</t>
  </si>
  <si>
    <t>Perry County</t>
  </si>
  <si>
    <t>See Williams Valley</t>
  </si>
  <si>
    <t>Schuylkill County</t>
  </si>
  <si>
    <t>Wiconisco Township</t>
  </si>
  <si>
    <t>Williams Township</t>
  </si>
  <si>
    <t>Williamstown Borough</t>
  </si>
  <si>
    <t>DELAWARE  COUNTY</t>
  </si>
  <si>
    <t>CHESTER-UPLAND</t>
  </si>
  <si>
    <t xml:space="preserve">    Chester City</t>
  </si>
  <si>
    <t xml:space="preserve">    Chester Township</t>
  </si>
  <si>
    <t xml:space="preserve">    Upland Borough</t>
  </si>
  <si>
    <t>CHICHESTER</t>
  </si>
  <si>
    <t xml:space="preserve">    Lower Chichester Township</t>
  </si>
  <si>
    <t xml:space="preserve">    Marcus Hook Borough</t>
  </si>
  <si>
    <t xml:space="preserve">    Trainer Borough</t>
  </si>
  <si>
    <t xml:space="preserve">    Upper Chichester Township</t>
  </si>
  <si>
    <t>GARNET VALLEY</t>
  </si>
  <si>
    <t xml:space="preserve">    Chester Heights Borough</t>
  </si>
  <si>
    <t>HAVERFORD TOWNSHIP</t>
  </si>
  <si>
    <t>INTERBORO</t>
  </si>
  <si>
    <t xml:space="preserve">    Glenolden Borough</t>
  </si>
  <si>
    <t xml:space="preserve">    Norwood Borough</t>
  </si>
  <si>
    <t xml:space="preserve">    Prospect Park Borough</t>
  </si>
  <si>
    <t>MARPLE NEWTOWN</t>
  </si>
  <si>
    <t xml:space="preserve">     Marple Township</t>
  </si>
  <si>
    <t xml:space="preserve">    Royersford Borough</t>
  </si>
  <si>
    <t xml:space="preserve">    Spring City Borough</t>
  </si>
  <si>
    <t>UPPER DUBLIN TOWNSHIP</t>
  </si>
  <si>
    <t>UPPER MERION AREA</t>
  </si>
  <si>
    <t xml:space="preserve">    Bridgeport Borough</t>
  </si>
  <si>
    <t xml:space="preserve">    Upper Merion Township</t>
  </si>
  <si>
    <t xml:space="preserve">    West Conshohocken Borough</t>
  </si>
  <si>
    <t>UPPER MORELAND</t>
  </si>
  <si>
    <t>UPPER PERKIOMEN</t>
  </si>
  <si>
    <t xml:space="preserve">    East Greenville Borough</t>
  </si>
  <si>
    <t xml:space="preserve">    Green Lane Borough</t>
  </si>
  <si>
    <t xml:space="preserve">    Marlborough Township</t>
  </si>
  <si>
    <t xml:space="preserve">    Pennsburg Borough</t>
  </si>
  <si>
    <t xml:space="preserve">    Red Hill Borough</t>
  </si>
  <si>
    <t xml:space="preserve">    Upper Hanover Township</t>
  </si>
  <si>
    <t xml:space="preserve">    Hereford Township</t>
  </si>
  <si>
    <t>WISSAHICKON</t>
  </si>
  <si>
    <t xml:space="preserve">    Ambler Borough</t>
  </si>
  <si>
    <t xml:space="preserve">    Lower Gwynedd Township</t>
  </si>
  <si>
    <t xml:space="preserve">    Whitpain Township</t>
  </si>
  <si>
    <t>Douglass Township</t>
  </si>
  <si>
    <t>See Boyertown Area</t>
  </si>
  <si>
    <t>New Hanover Township</t>
  </si>
  <si>
    <t>Upper Frederick Township</t>
  </si>
  <si>
    <t>MONTOUR  COUNTY</t>
  </si>
  <si>
    <t>DANVILLE AREA</t>
  </si>
  <si>
    <t xml:space="preserve">    Danville Borough</t>
  </si>
  <si>
    <t xml:space="preserve">    Penn Township</t>
  </si>
  <si>
    <t xml:space="preserve">    Tulpehocken Township</t>
  </si>
  <si>
    <t>TWIN VALLEY</t>
  </si>
  <si>
    <t xml:space="preserve">    Caernarvon Township</t>
  </si>
  <si>
    <t xml:space="preserve">    New Morgan Borough</t>
  </si>
  <si>
    <t xml:space="preserve">    Robeson Township</t>
  </si>
  <si>
    <t xml:space="preserve">    Elverson Borough</t>
  </si>
  <si>
    <t xml:space="preserve">        (Chester County)</t>
  </si>
  <si>
    <t xml:space="preserve">    Honey Brook Borough</t>
  </si>
  <si>
    <t xml:space="preserve">    Honey Brook Township</t>
  </si>
  <si>
    <t xml:space="preserve">    West Nantmeal Township</t>
  </si>
  <si>
    <t>WILSON</t>
  </si>
  <si>
    <t xml:space="preserve">    Lower Heidelberg Township</t>
  </si>
  <si>
    <t xml:space="preserve">    Sinking Spring Borough</t>
  </si>
  <si>
    <t xml:space="preserve">    Spring Township</t>
  </si>
  <si>
    <t xml:space="preserve">    West Lawn Borough</t>
  </si>
  <si>
    <t xml:space="preserve">    Wyomissing Borough (P)</t>
  </si>
  <si>
    <t>WYOMISSING AREA</t>
  </si>
  <si>
    <t xml:space="preserve">    West Reading Borough</t>
  </si>
  <si>
    <t>See Cocalico</t>
  </si>
  <si>
    <t>Lancaster County</t>
  </si>
  <si>
    <t>Hereford Township</t>
  </si>
  <si>
    <t>See Upper Perkiomen</t>
  </si>
  <si>
    <t>BLAIR  COUNTY</t>
  </si>
  <si>
    <t xml:space="preserve">    Kimmel Township</t>
  </si>
  <si>
    <t xml:space="preserve">        (Bedford County)</t>
  </si>
  <si>
    <t>HOLLIDAYSBURG AREA</t>
  </si>
  <si>
    <t xml:space="preserve">    Blair Township</t>
  </si>
  <si>
    <t xml:space="preserve">    Duncansville Borough</t>
  </si>
  <si>
    <t>CORRY AREA</t>
  </si>
  <si>
    <t xml:space="preserve">    Corry City</t>
  </si>
  <si>
    <t xml:space="preserve">    Elgin Borough</t>
  </si>
  <si>
    <t xml:space="preserve">    Sparta Township</t>
  </si>
  <si>
    <t xml:space="preserve">        (Crawford County)</t>
  </si>
  <si>
    <t xml:space="preserve">    Spartansburg Borough</t>
  </si>
  <si>
    <t xml:space="preserve">    Columbus Township</t>
  </si>
  <si>
    <t xml:space="preserve">        (Warren County)</t>
  </si>
  <si>
    <t>ERIE CITY</t>
  </si>
  <si>
    <t>FAIRVIEW</t>
  </si>
  <si>
    <t>FORT LEBOEUF</t>
  </si>
  <si>
    <t xml:space="preserve">    LeBoeuf Township</t>
  </si>
  <si>
    <t xml:space="preserve">    Mill Village Borough</t>
  </si>
  <si>
    <t xml:space="preserve">    Waterford Borough</t>
  </si>
  <si>
    <t xml:space="preserve">    Waterford Township</t>
  </si>
  <si>
    <t>GENERAL MCLANE</t>
  </si>
  <si>
    <t xml:space="preserve">    Edinboro Borough</t>
  </si>
  <si>
    <t xml:space="preserve">    McKean Borough</t>
  </si>
  <si>
    <t xml:space="preserve">        (Middleboro)</t>
  </si>
  <si>
    <t xml:space="preserve">    McKean Township</t>
  </si>
  <si>
    <t>GIRARD</t>
  </si>
  <si>
    <t xml:space="preserve">    Girard Borough</t>
  </si>
  <si>
    <t xml:space="preserve">    Lake City Borough</t>
  </si>
  <si>
    <t>MILTON AREA</t>
  </si>
  <si>
    <t xml:space="preserve">    East Chillisquaque Township</t>
  </si>
  <si>
    <t xml:space="preserve">    Milton Borough</t>
  </si>
  <si>
    <t xml:space="preserve">    Turbot Township</t>
  </si>
  <si>
    <t xml:space="preserve">    West Chillisquaque Township</t>
  </si>
  <si>
    <t xml:space="preserve">    White Deer Township</t>
  </si>
  <si>
    <t xml:space="preserve">        (Union County)</t>
  </si>
  <si>
    <t xml:space="preserve">    Kulpmont Borough</t>
  </si>
  <si>
    <t xml:space="preserve">    Marion Heights Borough</t>
  </si>
  <si>
    <t xml:space="preserve">    Centralia Borough</t>
  </si>
  <si>
    <t xml:space="preserve">        (Columbia County)</t>
  </si>
  <si>
    <t>SHAMOKIN AREA</t>
  </si>
  <si>
    <t xml:space="preserve">    Coal Township</t>
  </si>
  <si>
    <t xml:space="preserve">    East Cameron Township</t>
  </si>
  <si>
    <t xml:space="preserve">    Shamokin City</t>
  </si>
  <si>
    <t xml:space="preserve">    Shamokin Township</t>
  </si>
  <si>
    <t>SHIKELLAMY</t>
  </si>
  <si>
    <t xml:space="preserve">    Northumberland Borough</t>
  </si>
  <si>
    <t xml:space="preserve">    Point Township</t>
  </si>
  <si>
    <t xml:space="preserve">    Rockefeller Township</t>
  </si>
  <si>
    <t xml:space="preserve">    Snydertown Borough</t>
  </si>
  <si>
    <t xml:space="preserve">    Sunbury City</t>
  </si>
  <si>
    <t xml:space="preserve">    Upper Augusta Township</t>
  </si>
  <si>
    <t>WARRIOR RUN</t>
  </si>
  <si>
    <t xml:space="preserve">    McEwensville Borough</t>
  </si>
  <si>
    <t xml:space="preserve">    Turbotville Borough</t>
  </si>
  <si>
    <t xml:space="preserve">    Watsontown Borough</t>
  </si>
  <si>
    <t xml:space="preserve">    Wyalusing Township (P)</t>
  </si>
  <si>
    <t xml:space="preserve">    Braintrim Township</t>
  </si>
  <si>
    <t xml:space="preserve">        (Wyoming County)</t>
  </si>
  <si>
    <t xml:space="preserve">    Laceyville Borough</t>
  </si>
  <si>
    <t xml:space="preserve">    Windham Township (P)</t>
  </si>
  <si>
    <t>BUCKS  COUNTY</t>
  </si>
  <si>
    <t>BENSALEM TOWNSHIP</t>
  </si>
  <si>
    <t>BRISTOL BOROUGH</t>
  </si>
  <si>
    <t>BRISTOL TOWNSHIP</t>
  </si>
  <si>
    <t>CENTENNIAL</t>
  </si>
  <si>
    <t xml:space="preserve">    Ivyland Borough</t>
  </si>
  <si>
    <t xml:space="preserve">    Upper Southampton Township</t>
  </si>
  <si>
    <t xml:space="preserve">    Warminster Township</t>
  </si>
  <si>
    <t>CENTRAL BUCKS</t>
  </si>
  <si>
    <t xml:space="preserve">    Buckingham Township</t>
  </si>
  <si>
    <t xml:space="preserve">    Chalfont Borough</t>
  </si>
  <si>
    <t xml:space="preserve">    Doylestown Borough</t>
  </si>
  <si>
    <t xml:space="preserve">    Doylestown Township</t>
  </si>
  <si>
    <t xml:space="preserve">    New Britain Borough</t>
  </si>
  <si>
    <t xml:space="preserve">    New Britain Township (P)</t>
  </si>
  <si>
    <t xml:space="preserve">    Plumstead Township</t>
  </si>
  <si>
    <t xml:space="preserve">    Warrington Township</t>
  </si>
  <si>
    <t xml:space="preserve">    Warwick Township</t>
  </si>
  <si>
    <t>COUNCIL ROCK</t>
  </si>
  <si>
    <t xml:space="preserve">    Newtown Borough</t>
  </si>
  <si>
    <t xml:space="preserve">    Fannett Township</t>
  </si>
  <si>
    <t xml:space="preserve">    Metal Township</t>
  </si>
  <si>
    <t xml:space="preserve">    Toboyne Township (P)</t>
  </si>
  <si>
    <t xml:space="preserve">        (Perry County)</t>
  </si>
  <si>
    <t>GREENCASTLE-ANTRIM</t>
  </si>
  <si>
    <t xml:space="preserve">    Antrim Township</t>
  </si>
  <si>
    <t xml:space="preserve">    Middletown Township</t>
  </si>
  <si>
    <t xml:space="preserve">    Licking Creek Township</t>
  </si>
  <si>
    <t xml:space="preserve">    McConnellsburg Borough</t>
  </si>
  <si>
    <t>FORBES ROAD</t>
  </si>
  <si>
    <t xml:space="preserve">    Dublin Township</t>
  </si>
  <si>
    <t>SOUTHERN FULTON</t>
  </si>
  <si>
    <t xml:space="preserve">    Belfast Township</t>
  </si>
  <si>
    <t xml:space="preserve">    Brush Creek Township</t>
  </si>
  <si>
    <t xml:space="preserve">    Thompson Township</t>
  </si>
  <si>
    <t xml:space="preserve">    Valley Hi Borough</t>
  </si>
  <si>
    <t>GREENE  COUNTY</t>
  </si>
  <si>
    <t>CARMICHAELS AREA</t>
  </si>
  <si>
    <t xml:space="preserve">    Carmichaels Borough</t>
  </si>
  <si>
    <t xml:space="preserve">    Cumberland Township</t>
  </si>
  <si>
    <t>CENTRAL GREENE</t>
  </si>
  <si>
    <t xml:space="preserve">    Waynesburg Borough</t>
  </si>
  <si>
    <t xml:space="preserve">    Whiteley Township</t>
  </si>
  <si>
    <t>JEFFERSON-MORGAN</t>
  </si>
  <si>
    <t xml:space="preserve">    Clarksville Borough</t>
  </si>
  <si>
    <t xml:space="preserve">    Morgan Township</t>
  </si>
  <si>
    <t xml:space="preserve">    Rices Landing Borough</t>
  </si>
  <si>
    <t>SOUTHEASTERN GREENE</t>
  </si>
  <si>
    <t xml:space="preserve">    Dunkard Township</t>
  </si>
  <si>
    <t xml:space="preserve">    Greensboro Borough</t>
  </si>
  <si>
    <t xml:space="preserve">    Monongahela Township</t>
  </si>
  <si>
    <t>WEST GREENE</t>
  </si>
  <si>
    <t xml:space="preserve">        (McKean County)</t>
  </si>
  <si>
    <t>Stewardson Township</t>
  </si>
  <si>
    <t>Clinton County</t>
  </si>
  <si>
    <t>Pleasant Valley Township</t>
  </si>
  <si>
    <t>See Port Allegany</t>
  </si>
  <si>
    <t>Roulette Township</t>
  </si>
  <si>
    <t>SCHUYLKILL  COUNTY</t>
  </si>
  <si>
    <t>BLUE MOUNTAIN</t>
  </si>
  <si>
    <t xml:space="preserve">    Auburn Borough</t>
  </si>
  <si>
    <t xml:space="preserve">    Cressona Borough</t>
  </si>
  <si>
    <t xml:space="preserve">    Deer Lake Borough</t>
  </si>
  <si>
    <t xml:space="preserve">    East Brunswick Township</t>
  </si>
  <si>
    <t xml:space="preserve">    New Ringgold Borough</t>
  </si>
  <si>
    <t xml:space="preserve">    North Manheim Township</t>
  </si>
  <si>
    <t xml:space="preserve">    Orwigsburg Borough</t>
  </si>
  <si>
    <t xml:space="preserve">    West Brunswick Township</t>
  </si>
  <si>
    <t>MAHANOY AREA</t>
  </si>
  <si>
    <t xml:space="preserve">    Delano Township</t>
  </si>
  <si>
    <t xml:space="preserve">    Gilberton Borough</t>
  </si>
  <si>
    <t xml:space="preserve">    Mahanoy City Borough</t>
  </si>
  <si>
    <t xml:space="preserve">    Mahanoy Township</t>
  </si>
  <si>
    <t xml:space="preserve">    Rush Township (P)</t>
  </si>
  <si>
    <t xml:space="preserve">    Ryan Township</t>
  </si>
  <si>
    <t>MINERSVILLE AREA</t>
  </si>
  <si>
    <t xml:space="preserve">    Branch Township</t>
  </si>
  <si>
    <t xml:space="preserve">    Minersville Borough</t>
  </si>
  <si>
    <t xml:space="preserve">    Reilly Township</t>
  </si>
  <si>
    <t>NORTH SCHUYLKILL</t>
  </si>
  <si>
    <t xml:space="preserve">    Ashland Borough</t>
  </si>
  <si>
    <t xml:space="preserve">    Frackville Borough</t>
  </si>
  <si>
    <t xml:space="preserve">    Girardville Borough</t>
  </si>
  <si>
    <t xml:space="preserve">    Gordon Borough</t>
  </si>
  <si>
    <t xml:space="preserve">    Ringtown Borough</t>
  </si>
  <si>
    <t>PINE GROVE AREA</t>
  </si>
  <si>
    <t xml:space="preserve">    Sugarcreek Borough</t>
  </si>
  <si>
    <t xml:space="preserve">    Saxonburg Borough</t>
  </si>
  <si>
    <t xml:space="preserve">    Winfield Township</t>
  </si>
  <si>
    <t>Buffalo Township</t>
  </si>
  <si>
    <t>See Freeport Area</t>
  </si>
  <si>
    <t>Allegheny Township</t>
  </si>
  <si>
    <t>See Allegheny-Clarion</t>
  </si>
  <si>
    <t>CAMBRIA  COUNTY</t>
  </si>
  <si>
    <t>BLACKLICK VALLEY</t>
  </si>
  <si>
    <t xml:space="preserve">    Nanty-Glo Borough</t>
  </si>
  <si>
    <t xml:space="preserve">    Vintondale Borough</t>
  </si>
  <si>
    <t>CAMBRIA HEIGHTS</t>
  </si>
  <si>
    <t xml:space="preserve">    Carrolltown Borough</t>
  </si>
  <si>
    <t xml:space="preserve">    Chest Township</t>
  </si>
  <si>
    <t xml:space="preserve">    Chest Springs Borough</t>
  </si>
  <si>
    <t xml:space="preserve">    East Norwegian Township</t>
  </si>
  <si>
    <t xml:space="preserve">    Middleport Borough</t>
  </si>
  <si>
    <t xml:space="preserve">    New Castle Township</t>
  </si>
  <si>
    <t xml:space="preserve">    New Philadelphia Borough</t>
  </si>
  <si>
    <t>SCHUYLKILL HAVEN AREA</t>
  </si>
  <si>
    <t xml:space="preserve">    Landingville Borough</t>
  </si>
  <si>
    <t xml:space="preserve">    Port Clinton Borough</t>
  </si>
  <si>
    <t xml:space="preserve">    Schuylkill Haven Borough</t>
  </si>
  <si>
    <t xml:space="preserve">    South Manheim Township</t>
  </si>
  <si>
    <t>SHENANDOAH VALLEY</t>
  </si>
  <si>
    <t xml:space="preserve">    Shenandoah Borough</t>
  </si>
  <si>
    <t xml:space="preserve">    West Mahanoy Township</t>
  </si>
  <si>
    <t>TAMAQUA AREA</t>
  </si>
  <si>
    <t xml:space="preserve">    Tamaqua Borough</t>
  </si>
  <si>
    <t xml:space="preserve">    West Penn Township</t>
  </si>
  <si>
    <t>TRI-VALLEY</t>
  </si>
  <si>
    <t xml:space="preserve">    Barry Township</t>
  </si>
  <si>
    <t xml:space="preserve">    Hegins Township</t>
  </si>
  <si>
    <t xml:space="preserve">    Hubley Township</t>
  </si>
  <si>
    <t xml:space="preserve">    Upper Mahantango Township</t>
  </si>
  <si>
    <t>WILLIAMS VALLEY</t>
  </si>
  <si>
    <t xml:space="preserve">    Tower City Borough</t>
  </si>
  <si>
    <t xml:space="preserve">    Wiconisco Township</t>
  </si>
  <si>
    <t xml:space="preserve">    Williams Township</t>
  </si>
  <si>
    <t xml:space="preserve">    Williamstown Borough</t>
  </si>
  <si>
    <t>Coaldale Borough</t>
  </si>
  <si>
    <t>See Panther Valley</t>
  </si>
  <si>
    <t>Carbon County</t>
  </si>
  <si>
    <t>East Union Township</t>
  </si>
  <si>
    <t>Kline Township</t>
  </si>
  <si>
    <t>McAdoo Borough</t>
  </si>
  <si>
    <t>North Union Township</t>
  </si>
  <si>
    <t>SNYDER  COUNTY</t>
  </si>
  <si>
    <t>MIDD-WEST</t>
  </si>
  <si>
    <t xml:space="preserve">    Beavertown Borough</t>
  </si>
  <si>
    <t xml:space="preserve">    McClure Borough</t>
  </si>
  <si>
    <t xml:space="preserve">    Middleburg Borough</t>
  </si>
  <si>
    <t xml:space="preserve">    Middlecreek Township</t>
  </si>
  <si>
    <t xml:space="preserve">    West Beaver Township</t>
  </si>
  <si>
    <t xml:space="preserve">    West Perry Township</t>
  </si>
  <si>
    <t>SELINSGROVE AREA</t>
  </si>
  <si>
    <t xml:space="preserve">    Freeburg Borough</t>
  </si>
  <si>
    <t xml:space="preserve">    Selinsgrove Borough</t>
  </si>
  <si>
    <t xml:space="preserve">    Shamokin Dam Borough</t>
  </si>
  <si>
    <t>SOMERSET  COUNTY</t>
  </si>
  <si>
    <t>BERLIN BROTHERSVALLEY</t>
  </si>
  <si>
    <t xml:space="preserve">    Berlin Borough</t>
  </si>
  <si>
    <t xml:space="preserve">    Black Lick Township (P)</t>
  </si>
  <si>
    <t>APOLLO-RIDGE</t>
  </si>
  <si>
    <t xml:space="preserve">   Mount Pleasant Township (P)</t>
  </si>
  <si>
    <t xml:space="preserve">   Mount Joy Township (P)</t>
  </si>
  <si>
    <t>MOUNT LEBANON TOWNSHIP</t>
  </si>
  <si>
    <t xml:space="preserve">    Brothersvalley Township</t>
  </si>
  <si>
    <t xml:space="preserve">    Fairhope Township</t>
  </si>
  <si>
    <t xml:space="preserve">    New Baltimore Borough</t>
  </si>
  <si>
    <t>CONEMAUGH TOWNSHIP AREA</t>
  </si>
  <si>
    <t xml:space="preserve">    Benson Borough</t>
  </si>
  <si>
    <t xml:space="preserve">    Paint Township (P)</t>
  </si>
  <si>
    <t>MEYERSDALE AREA</t>
  </si>
  <si>
    <t xml:space="preserve">    Callimont Borough</t>
  </si>
  <si>
    <t xml:space="preserve">    Garrett Borough</t>
  </si>
  <si>
    <t xml:space="preserve">    Greenville Township</t>
  </si>
  <si>
    <t xml:space="preserve">    Larimer Township</t>
  </si>
  <si>
    <t xml:space="preserve">    Meyersdale Borough</t>
  </si>
  <si>
    <t xml:space="preserve">    Wellersburg Borough</t>
  </si>
  <si>
    <t>NORTH STAR</t>
  </si>
  <si>
    <t xml:space="preserve">    Boswell Borough</t>
  </si>
  <si>
    <t xml:space="preserve">    Hooversville Borough</t>
  </si>
  <si>
    <t xml:space="preserve">    Jenner Township</t>
  </si>
  <si>
    <t xml:space="preserve">    Jennerstown Borough</t>
  </si>
  <si>
    <t xml:space="preserve">    Quemahoning Township</t>
  </si>
  <si>
    <t xml:space="preserve">    Stoystown Borough</t>
  </si>
  <si>
    <t>ROCKWOOD AREA</t>
  </si>
  <si>
    <t xml:space="preserve">    Black Township</t>
  </si>
  <si>
    <t xml:space="preserve">    Casselman Borough</t>
  </si>
  <si>
    <t xml:space="preserve">    West Wheatfield Township</t>
  </si>
  <si>
    <t>See Apollo-Ridge</t>
  </si>
  <si>
    <t>Armstrong County</t>
  </si>
  <si>
    <t>Young Township (P)</t>
  </si>
  <si>
    <t>Smicksburg Borough</t>
  </si>
  <si>
    <t xml:space="preserve">    Addison Township</t>
  </si>
  <si>
    <t xml:space="preserve">    Confluence Borough</t>
  </si>
  <si>
    <t xml:space="preserve">    Lower Turkeyfoot Township</t>
  </si>
  <si>
    <t xml:space="preserve">    Ursina Borough</t>
  </si>
  <si>
    <t>WINDBER AREA</t>
  </si>
  <si>
    <t xml:space="preserve">    Ogle Township</t>
  </si>
  <si>
    <t xml:space="preserve">    Paint Borough</t>
  </si>
  <si>
    <t xml:space="preserve">    Windber Borough</t>
  </si>
  <si>
    <t xml:space="preserve">    Scalp Level Borough</t>
  </si>
  <si>
    <t>SULLIVAN  COUNTY</t>
  </si>
  <si>
    <t>SULLIVAN COUNTY</t>
  </si>
  <si>
    <t xml:space="preserve">    Colley Township</t>
  </si>
  <si>
    <t xml:space="preserve">    Davidson Township</t>
  </si>
  <si>
    <t xml:space="preserve">    Dushore Borough</t>
  </si>
  <si>
    <t xml:space="preserve">    Eagles Mere Borough</t>
  </si>
  <si>
    <t xml:space="preserve">    Elkland Township</t>
  </si>
  <si>
    <t xml:space="preserve">    Forksville Borough</t>
  </si>
  <si>
    <t xml:space="preserve">    Hillsgrove Township</t>
  </si>
  <si>
    <t xml:space="preserve">    Laporte Borough</t>
  </si>
  <si>
    <t xml:space="preserve">    Laporte Township</t>
  </si>
  <si>
    <t>SUSQUEHANNA  COUNTY</t>
  </si>
  <si>
    <t>BLUE RIDGE</t>
  </si>
  <si>
    <t xml:space="preserve">    Great Bend Borough</t>
  </si>
  <si>
    <t xml:space="preserve">    Great Bend Township</t>
  </si>
  <si>
    <t xml:space="preserve">    Hallstead Borough</t>
  </si>
  <si>
    <t xml:space="preserve">    New Milford Borough</t>
  </si>
  <si>
    <t xml:space="preserve">    New Milford Township</t>
  </si>
  <si>
    <t>ELK LAKE</t>
  </si>
  <si>
    <t xml:space="preserve">    Auburn Township</t>
  </si>
  <si>
    <t>JUNIATA COUNTY</t>
  </si>
  <si>
    <t xml:space="preserve">    Beale Township</t>
  </si>
  <si>
    <t xml:space="preserve">    Delaware Township</t>
  </si>
  <si>
    <t xml:space="preserve">    Fayette Township</t>
  </si>
  <si>
    <t xml:space="preserve">    Fermanagh Township</t>
  </si>
  <si>
    <t xml:space="preserve">    Lack Township</t>
  </si>
  <si>
    <t xml:space="preserve">    Mifflin Borough</t>
  </si>
  <si>
    <t xml:space="preserve">    Mifflintown Borough</t>
  </si>
  <si>
    <t xml:space="preserve">   Berwick Township</t>
  </si>
  <si>
    <t xml:space="preserve">   Bonneauville Borough (P)</t>
  </si>
  <si>
    <t xml:space="preserve">   Conewago Township</t>
  </si>
  <si>
    <t xml:space="preserve">   McSherrystown Borough</t>
  </si>
  <si>
    <t xml:space="preserve">   New Oxford Borough</t>
  </si>
  <si>
    <t xml:space="preserve">   Oxford Township</t>
  </si>
  <si>
    <t xml:space="preserve">   Straban Township (P)</t>
  </si>
  <si>
    <t xml:space="preserve">   Tyrone Township (P)</t>
  </si>
  <si>
    <t>FAIRFIELD AREA</t>
  </si>
  <si>
    <t xml:space="preserve">   Carroll Valley Borough</t>
  </si>
  <si>
    <t xml:space="preserve">   Fairfield Borough</t>
  </si>
  <si>
    <t xml:space="preserve">   Hamiltonban Township</t>
  </si>
  <si>
    <t xml:space="preserve">   Liberty Township</t>
  </si>
  <si>
    <t>GETTYSBURG AREA</t>
  </si>
  <si>
    <t xml:space="preserve">    Ransom Township</t>
  </si>
  <si>
    <t xml:space="preserve">    South Abington Township</t>
  </si>
  <si>
    <t>CARBONDALE AREA</t>
  </si>
  <si>
    <t xml:space="preserve">    Carbondale City</t>
  </si>
  <si>
    <t xml:space="preserve">    Fell Township</t>
  </si>
  <si>
    <t>DUNMORE BOROUGH</t>
  </si>
  <si>
    <t>LAKELAND</t>
  </si>
  <si>
    <t xml:space="preserve">    Carbondale Township</t>
  </si>
  <si>
    <t xml:space="preserve">    Jermyn Borough</t>
  </si>
  <si>
    <t xml:space="preserve">    Mayfield Borough</t>
  </si>
  <si>
    <t>MID VALLEY</t>
  </si>
  <si>
    <t xml:space="preserve">    Dickson City Borough</t>
  </si>
  <si>
    <t xml:space="preserve">    Olyphant Borough</t>
  </si>
  <si>
    <t xml:space="preserve">    Throop Borough</t>
  </si>
  <si>
    <t xml:space="preserve">NORTH POCONO </t>
  </si>
  <si>
    <t xml:space="preserve">    Clifton Township</t>
  </si>
  <si>
    <t xml:space="preserve">    Elmhurst Township</t>
  </si>
  <si>
    <t xml:space="preserve">    Moscow Borough</t>
  </si>
  <si>
    <t xml:space="preserve">    Roaring Brook Township</t>
  </si>
  <si>
    <t xml:space="preserve">    Spring Brook Township</t>
  </si>
  <si>
    <t xml:space="preserve">        (Wayne County)</t>
  </si>
  <si>
    <t>OLD FORGE BOROUGH</t>
  </si>
  <si>
    <t>RIVERSIDE</t>
  </si>
  <si>
    <t xml:space="preserve">    Moosic Borough</t>
  </si>
  <si>
    <t xml:space="preserve">    Taylor Borough</t>
  </si>
  <si>
    <t>SCRANTON CITY</t>
  </si>
  <si>
    <t>VALLEY VIEW</t>
  </si>
  <si>
    <t xml:space="preserve">    Archbald Borough</t>
  </si>
  <si>
    <t>Beaver Meadows Borough</t>
  </si>
  <si>
    <t>CENTRE  COUNTY</t>
  </si>
  <si>
    <t>BALD EAGLE AREA</t>
  </si>
  <si>
    <t xml:space="preserve">    Burnside Township</t>
  </si>
  <si>
    <t xml:space="preserve">    Howard Borough</t>
  </si>
  <si>
    <t xml:space="preserve">    Howard Township</t>
  </si>
  <si>
    <t xml:space="preserve">    Milesburg Borough</t>
  </si>
  <si>
    <t xml:space="preserve">    Port Matilda Borough</t>
  </si>
  <si>
    <t xml:space="preserve">    Snow Shoe Borough</t>
  </si>
  <si>
    <t xml:space="preserve">    Snow Shoe Township</t>
  </si>
  <si>
    <t xml:space="preserve">    Unionville Borough</t>
  </si>
  <si>
    <t>BELLEFONTE AREA</t>
  </si>
  <si>
    <t xml:space="preserve">    Bellefonte Borough</t>
  </si>
  <si>
    <t xml:space="preserve">    Benner Township</t>
  </si>
  <si>
    <t xml:space="preserve">    Walker Township</t>
  </si>
  <si>
    <t>PENNS VALLEY AREA</t>
  </si>
  <si>
    <t xml:space="preserve">    Centre Hall Borough</t>
  </si>
  <si>
    <t xml:space="preserve">        (Lackawanna County)</t>
  </si>
  <si>
    <t xml:space="preserve">    Clinton Township (P)</t>
  </si>
  <si>
    <t>MONTROSE AREA</t>
  </si>
  <si>
    <t xml:space="preserve">    Apolacon Township</t>
  </si>
  <si>
    <t>West Abington Township</t>
  </si>
  <si>
    <t>LANCASTER  COUNTY</t>
  </si>
  <si>
    <t>COCALICO</t>
  </si>
  <si>
    <t xml:space="preserve">    Adamstown Borough (P)</t>
  </si>
  <si>
    <t xml:space="preserve">    Denver Borough</t>
  </si>
  <si>
    <t xml:space="preserve">    East Cocalico Township</t>
  </si>
  <si>
    <t xml:space="preserve">        (Berks County)</t>
  </si>
  <si>
    <t>COLUMBIA BOROUGH</t>
  </si>
  <si>
    <t xml:space="preserve">    Nelson Township</t>
  </si>
  <si>
    <t xml:space="preserve">    Osceola Township</t>
  </si>
  <si>
    <t xml:space="preserve">    Tioga Borough</t>
  </si>
  <si>
    <t xml:space="preserve">    Tioga Township</t>
  </si>
  <si>
    <t xml:space="preserve">    Westfield Borough</t>
  </si>
  <si>
    <t xml:space="preserve">    Westfield Township</t>
  </si>
  <si>
    <t>SOUTHERN TIOGA</t>
  </si>
  <si>
    <t xml:space="preserve">    Bloss Township</t>
  </si>
  <si>
    <t xml:space="preserve">    Blossburg Borough</t>
  </si>
  <si>
    <t xml:space="preserve">    Mansfield Borough</t>
  </si>
  <si>
    <t xml:space="preserve">    Putnam Township</t>
  </si>
  <si>
    <t xml:space="preserve">    Roseville Borough</t>
  </si>
  <si>
    <t xml:space="preserve">    Rutland Township</t>
  </si>
  <si>
    <t xml:space="preserve">    Sullivan Township</t>
  </si>
  <si>
    <t xml:space="preserve">    Ward Township</t>
  </si>
  <si>
    <t xml:space="preserve">    East Fallowfield Township</t>
  </si>
  <si>
    <t xml:space="preserve">    Modena Borough</t>
  </si>
  <si>
    <t xml:space="preserve">    Sadsbury Township</t>
  </si>
  <si>
    <t xml:space="preserve">    South Coatesville Borough</t>
  </si>
  <si>
    <t xml:space="preserve">    West Brandywine Township</t>
  </si>
  <si>
    <t xml:space="preserve">    West Caln Township</t>
  </si>
  <si>
    <t xml:space="preserve">    Crafton Borough</t>
  </si>
  <si>
    <t xml:space="preserve">    Rosslyn Farms Borough</t>
  </si>
  <si>
    <t>CHARTIERS VALLEY</t>
  </si>
  <si>
    <t xml:space="preserve">    Bridgeville Borough</t>
  </si>
  <si>
    <t xml:space="preserve">    Collier Township</t>
  </si>
  <si>
    <t xml:space="preserve">    Heidelberg Borough</t>
  </si>
  <si>
    <t xml:space="preserve">    Scott Township</t>
  </si>
  <si>
    <t>CLAIRTON CITY</t>
  </si>
  <si>
    <t>CORNELL</t>
  </si>
  <si>
    <t xml:space="preserve">     Coraopolis Borough</t>
  </si>
  <si>
    <t xml:space="preserve">     Neville Township</t>
  </si>
  <si>
    <t>DEER LAKES</t>
  </si>
  <si>
    <t xml:space="preserve">    East Deer Township</t>
  </si>
  <si>
    <t xml:space="preserve">    West Deer Township</t>
  </si>
  <si>
    <t>DUQUESNE CITY</t>
  </si>
  <si>
    <t>EAST ALLEGHENY</t>
  </si>
  <si>
    <t xml:space="preserve">    East McKeesport Borough</t>
  </si>
  <si>
    <t xml:space="preserve">    North Versailles Township</t>
  </si>
  <si>
    <t xml:space="preserve">    Wall Borough</t>
  </si>
  <si>
    <t xml:space="preserve">    Wilmerding Borough</t>
  </si>
  <si>
    <t>ELIZABETH-FORWARD</t>
  </si>
  <si>
    <t xml:space="preserve">    Elizabeth Borough</t>
  </si>
  <si>
    <t xml:space="preserve">    Elizabeth Township</t>
  </si>
  <si>
    <t xml:space="preserve">    Forward Township</t>
  </si>
  <si>
    <t>FOX CHAPEL AREA</t>
  </si>
  <si>
    <t xml:space="preserve">    Providence Township</t>
  </si>
  <si>
    <t xml:space="preserve">    Quarryville Borough</t>
  </si>
  <si>
    <t>WARWICK</t>
  </si>
  <si>
    <t xml:space="preserve">    Lititz Borough</t>
  </si>
  <si>
    <t>See Conrad Weiser Area</t>
  </si>
  <si>
    <t>Christiana Borough</t>
  </si>
  <si>
    <t>See Octorara Area</t>
  </si>
  <si>
    <t>Sadsbury Township</t>
  </si>
  <si>
    <t>LAWRENCE  COUNTY</t>
  </si>
  <si>
    <t>ELLWOOD CITY AREA</t>
  </si>
  <si>
    <t xml:space="preserve">    Ellport Borough</t>
  </si>
  <si>
    <t xml:space="preserve">    Wampum Borough (P)</t>
  </si>
  <si>
    <t xml:space="preserve">    East Whiteland Township</t>
  </si>
  <si>
    <t xml:space="preserve">    Malvern Borough</t>
  </si>
  <si>
    <t xml:space="preserve">    Dormont Borough</t>
  </si>
  <si>
    <t xml:space="preserve">    Greentree Borough</t>
  </si>
  <si>
    <t>MCKEESPORT AREA</t>
  </si>
  <si>
    <t xml:space="preserve">    Dravosburg Borough</t>
  </si>
  <si>
    <t xml:space="preserve">        (Beaver County)</t>
  </si>
  <si>
    <t>LAUREL</t>
  </si>
  <si>
    <t>MOHAWK</t>
  </si>
  <si>
    <t xml:space="preserve">    Bessemer Borough</t>
  </si>
  <si>
    <t xml:space="preserve">    Little Beaver Township</t>
  </si>
  <si>
    <t xml:space="preserve">    New Garden Township</t>
  </si>
  <si>
    <t>OCTORARA AREA</t>
  </si>
  <si>
    <t xml:space="preserve">    Atglen Borough</t>
  </si>
  <si>
    <t xml:space="preserve">    Highland Township</t>
  </si>
  <si>
    <t xml:space="preserve">    Parkesburg Borough</t>
  </si>
  <si>
    <t xml:space="preserve">    West Fallowfield Township</t>
  </si>
  <si>
    <t xml:space="preserve">    West Sadsbury Township</t>
  </si>
  <si>
    <t xml:space="preserve">    Christiana Borough</t>
  </si>
  <si>
    <t>OWEN J. ROBERTS</t>
  </si>
  <si>
    <t xml:space="preserve">    East Coventry Township</t>
  </si>
  <si>
    <t xml:space="preserve">    East Nantmeal Township</t>
  </si>
  <si>
    <t xml:space="preserve">    East Vincent Township</t>
  </si>
  <si>
    <t xml:space="preserve">    North Coventry Township</t>
  </si>
  <si>
    <t xml:space="preserve">    South Coventry Township</t>
  </si>
  <si>
    <t xml:space="preserve">    West Vincent Township</t>
  </si>
  <si>
    <t>OXFORD AREA</t>
  </si>
  <si>
    <t xml:space="preserve">    East Nottingham Township</t>
  </si>
  <si>
    <t xml:space="preserve">    Elk Township</t>
  </si>
  <si>
    <t xml:space="preserve">    Lower Oxford Township</t>
  </si>
  <si>
    <t xml:space="preserve">    Oxford Borough</t>
  </si>
  <si>
    <t xml:space="preserve">    Upper Oxford Township</t>
  </si>
  <si>
    <t xml:space="preserve">    West Nottingham Township</t>
  </si>
  <si>
    <t>PHOENIXVILLE AREA</t>
  </si>
  <si>
    <t xml:space="preserve">    East Pikeland Township</t>
  </si>
  <si>
    <t xml:space="preserve">    Phoenixville Borough</t>
  </si>
  <si>
    <t>Columbus Township</t>
  </si>
  <si>
    <t>Spring Creek Township</t>
  </si>
  <si>
    <t>Southwest Township</t>
  </si>
  <si>
    <t>WASHINGTON  COUNTY</t>
  </si>
  <si>
    <t>AVELLA AREA</t>
  </si>
  <si>
    <t xml:space="preserve">    Cross Creek Township</t>
  </si>
  <si>
    <t xml:space="preserve">    West Middletown Borough</t>
  </si>
  <si>
    <t>BENTWORTH</t>
  </si>
  <si>
    <t xml:space="preserve">    Bentleyville Borough</t>
  </si>
  <si>
    <t xml:space="preserve">    Cokeburg Borough</t>
  </si>
  <si>
    <t xml:space="preserve">    Ellsworth Borough</t>
  </si>
  <si>
    <t xml:space="preserve">    North Bethlehem Township</t>
  </si>
  <si>
    <t>BETHLEHEM-CENTER</t>
  </si>
  <si>
    <t xml:space="preserve">    Beallsville Borough</t>
  </si>
  <si>
    <t xml:space="preserve">    Deemston Borough</t>
  </si>
  <si>
    <t xml:space="preserve">    East Bethlehem Township</t>
  </si>
  <si>
    <t xml:space="preserve">    Marianna Borough</t>
  </si>
  <si>
    <t xml:space="preserve">    West Bethlehem Township</t>
  </si>
  <si>
    <t>BURGETTSTOWN AREA</t>
  </si>
  <si>
    <t xml:space="preserve">    Burgettstown Borough</t>
  </si>
  <si>
    <t xml:space="preserve">    Smith Township</t>
  </si>
  <si>
    <t>CALIFORNIA AREA</t>
  </si>
  <si>
    <t xml:space="preserve">    Allenport Borough</t>
  </si>
  <si>
    <t xml:space="preserve">    California Borough</t>
  </si>
  <si>
    <t xml:space="preserve">    Coal Center Borough</t>
  </si>
  <si>
    <t xml:space="preserve">    Elco Borough</t>
  </si>
  <si>
    <t xml:space="preserve">    Long Branch Borough</t>
  </si>
  <si>
    <t xml:space="preserve">    Roscoe Borough</t>
  </si>
  <si>
    <t xml:space="preserve">    West Pike Run Township</t>
  </si>
  <si>
    <t>CANON-McMILLAN</t>
  </si>
  <si>
    <t xml:space="preserve">    Richland Township</t>
  </si>
  <si>
    <t>PITTSBURGH</t>
  </si>
  <si>
    <t>PLUM BOROUGH</t>
  </si>
  <si>
    <t>QUAKER VALLEY</t>
  </si>
  <si>
    <t xml:space="preserve">    Aleppo Township</t>
  </si>
  <si>
    <t xml:space="preserve">    Edgeworth Borough</t>
  </si>
  <si>
    <t xml:space="preserve">    Glenfield Borough</t>
  </si>
  <si>
    <t xml:space="preserve">    Haysville Borough</t>
  </si>
  <si>
    <t xml:space="preserve">    Leet Township</t>
  </si>
  <si>
    <t xml:space="preserve">    Findlay Township</t>
  </si>
  <si>
    <t xml:space="preserve">    North Fayette Township</t>
  </si>
  <si>
    <t xml:space="preserve">    Oakdale Borough</t>
  </si>
  <si>
    <t>WEST JEFFERSON HILLS</t>
  </si>
  <si>
    <t xml:space="preserve">    Jefferson Borough</t>
  </si>
  <si>
    <t xml:space="preserve">    West Elizabeth Borough</t>
  </si>
  <si>
    <t>WEST MIFFLIN AREA</t>
  </si>
  <si>
    <t xml:space="preserve">    West Mifflin Borough</t>
  </si>
  <si>
    <t xml:space="preserve">    Whitaker Borough</t>
  </si>
  <si>
    <t>WILKINSBURG BOROUGH</t>
  </si>
  <si>
    <t>WOODLAND HILLS</t>
  </si>
  <si>
    <t xml:space="preserve">    Braddock Borough</t>
  </si>
  <si>
    <t xml:space="preserve">    Braddock Hills Borough</t>
  </si>
  <si>
    <t xml:space="preserve">    Chalfant Borough</t>
  </si>
  <si>
    <t xml:space="preserve">    Churchill Borough</t>
  </si>
  <si>
    <t xml:space="preserve">    East Pittsburgh Borough</t>
  </si>
  <si>
    <t xml:space="preserve">    Edgewood Borough</t>
  </si>
  <si>
    <t xml:space="preserve">    Forest Hills Borough</t>
  </si>
  <si>
    <t xml:space="preserve">    Emmaus Borough</t>
  </si>
  <si>
    <t xml:space="preserve">    Lower Macungie Township</t>
  </si>
  <si>
    <t xml:space="preserve">    Macungie Borough</t>
  </si>
  <si>
    <t xml:space="preserve">    Upper Milford Township</t>
  </si>
  <si>
    <t>NORTHERN LEHIGH</t>
  </si>
  <si>
    <t xml:space="preserve">    Slatington Borough</t>
  </si>
  <si>
    <t xml:space="preserve">    Walnutport Borough</t>
  </si>
  <si>
    <t>NORTHWESTERN LEHIGH</t>
  </si>
  <si>
    <t xml:space="preserve">    Lowhill Township</t>
  </si>
  <si>
    <t xml:space="preserve">    Lynn Township</t>
  </si>
  <si>
    <t xml:space="preserve">    Weisenberg Township</t>
  </si>
  <si>
    <t>PARKLAND</t>
  </si>
  <si>
    <t xml:space="preserve">    North Whitehall Township</t>
  </si>
  <si>
    <t xml:space="preserve">    South Whitehall Township </t>
  </si>
  <si>
    <t xml:space="preserve">    Upper Macungie Township</t>
  </si>
  <si>
    <t>SALISBURY TOWNSHIP</t>
  </si>
  <si>
    <t>SOUTHERN LEHIGH</t>
  </si>
  <si>
    <t xml:space="preserve">    Coopersburg Borough</t>
  </si>
  <si>
    <t xml:space="preserve">    Lower Milford Township</t>
  </si>
  <si>
    <t xml:space="preserve">    Upper Saucon Township</t>
  </si>
  <si>
    <t>WHITEHALL-COPLAY</t>
  </si>
  <si>
    <t xml:space="preserve">    Coplay Borough</t>
  </si>
  <si>
    <t xml:space="preserve">    Whitehall Township</t>
  </si>
  <si>
    <t>Bethlehem City (P)</t>
  </si>
  <si>
    <t>See Bethlehem Area</t>
  </si>
  <si>
    <t>Fountain Hill Borough</t>
  </si>
  <si>
    <t>LUZERNE  COUNTY</t>
  </si>
  <si>
    <t>CRESTWOOD</t>
  </si>
  <si>
    <t xml:space="preserve">    Dennison Township</t>
  </si>
  <si>
    <t xml:space="preserve">    Dorrance Township</t>
  </si>
  <si>
    <t xml:space="preserve">    Ashland Township</t>
  </si>
  <si>
    <t xml:space="preserve">    Beaver Township</t>
  </si>
  <si>
    <t xml:space="preserve">    Callensburg Borough</t>
  </si>
  <si>
    <t xml:space="preserve">    Knox Borough</t>
  </si>
  <si>
    <t xml:space="preserve">    Licking Township</t>
  </si>
  <si>
    <t xml:space="preserve">    Salem Township</t>
  </si>
  <si>
    <t xml:space="preserve">    Shippenville Borough</t>
  </si>
  <si>
    <t>NORTH CLARION</t>
  </si>
  <si>
    <t xml:space="preserve">    Farmington Township</t>
  </si>
  <si>
    <t xml:space="preserve">    Knox Township</t>
  </si>
  <si>
    <t>REDBANK VALLEY</t>
  </si>
  <si>
    <t xml:space="preserve">    Hawthorn Borough</t>
  </si>
  <si>
    <t xml:space="preserve">    New Bethlehem Borough</t>
  </si>
  <si>
    <t xml:space="preserve">    Porter Township</t>
  </si>
  <si>
    <t xml:space="preserve">    Redbank Township</t>
  </si>
  <si>
    <t xml:space="preserve">    Madison Township</t>
  </si>
  <si>
    <t xml:space="preserve">    South Bethlehem Borough</t>
  </si>
  <si>
    <t>UNION</t>
  </si>
  <si>
    <t xml:space="preserve">    Penn Lake Borough</t>
  </si>
  <si>
    <t xml:space="preserve">    Rice Township</t>
  </si>
  <si>
    <t xml:space="preserve">    Slocum Township</t>
  </si>
  <si>
    <t xml:space="preserve">    White Haven Borough</t>
  </si>
  <si>
    <t xml:space="preserve">    Wright Township</t>
  </si>
  <si>
    <t>DALLAS</t>
  </si>
  <si>
    <t xml:space="preserve">    Dallas Borough</t>
  </si>
  <si>
    <t xml:space="preserve">    Dallas Township</t>
  </si>
  <si>
    <t xml:space="preserve">    Kingston Township</t>
  </si>
  <si>
    <t>GREATER NANTICOKE AREA</t>
  </si>
  <si>
    <t xml:space="preserve">    Conyngham Township</t>
  </si>
  <si>
    <t xml:space="preserve">    Nanticoke City</t>
  </si>
  <si>
    <t xml:space="preserve">    Newport Township</t>
  </si>
  <si>
    <t xml:space="preserve">    Plymouth Township</t>
  </si>
  <si>
    <t>HANOVER AREA</t>
  </si>
  <si>
    <t>CLEARFIELD AREA</t>
  </si>
  <si>
    <t xml:space="preserve">    Bradford Township</t>
  </si>
  <si>
    <t xml:space="preserve">    Clearfield Borough</t>
  </si>
  <si>
    <t xml:space="preserve">    Covington Township</t>
  </si>
  <si>
    <t xml:space="preserve">    Girard Township</t>
  </si>
  <si>
    <t xml:space="preserve">    Goshen Township</t>
  </si>
  <si>
    <t xml:space="preserve">    Lawrence Township</t>
  </si>
  <si>
    <t>CURWENSVILLE AREA</t>
  </si>
  <si>
    <t xml:space="preserve">    Curwensville Borough</t>
  </si>
  <si>
    <t xml:space="preserve">    Grampian Borough</t>
  </si>
  <si>
    <t xml:space="preserve">    Greenwood Township</t>
  </si>
  <si>
    <t xml:space="preserve">    Lumber City Borough</t>
  </si>
  <si>
    <t>DUBOIS AREA</t>
  </si>
  <si>
    <t xml:space="preserve">    Bloom Township</t>
  </si>
  <si>
    <t xml:space="preserve">    Dubois City</t>
  </si>
  <si>
    <t xml:space="preserve">    Falls Creek Borough (P)</t>
  </si>
  <si>
    <t xml:space="preserve">    Sandy Township</t>
  </si>
  <si>
    <t xml:space="preserve">    Troutville Borough</t>
  </si>
  <si>
    <t xml:space="preserve">    Reynoldsville Borough</t>
  </si>
  <si>
    <t xml:space="preserve">    Sykesville Borough</t>
  </si>
  <si>
    <t xml:space="preserve">    Winslow Township</t>
  </si>
  <si>
    <t>GLENDALE</t>
  </si>
  <si>
    <t xml:space="preserve">    Beccaria Township</t>
  </si>
  <si>
    <t xml:space="preserve">    Coalport Borough</t>
  </si>
  <si>
    <t xml:space="preserve">    Irvona Borough</t>
  </si>
  <si>
    <t xml:space="preserve">    Reade Township</t>
  </si>
  <si>
    <t xml:space="preserve">        (Cambria County)</t>
  </si>
  <si>
    <t>HARMONY</t>
  </si>
  <si>
    <t xml:space="preserve">    Westover Borough</t>
  </si>
  <si>
    <t xml:space="preserve">    Cherry Tree Borough</t>
  </si>
  <si>
    <t>MOSHANNON VALLEY</t>
  </si>
  <si>
    <t xml:space="preserve">    Bigler Township</t>
  </si>
  <si>
    <t xml:space="preserve">    Brisbin Borough</t>
  </si>
  <si>
    <t xml:space="preserve">    Glen Hope Borough</t>
  </si>
  <si>
    <t xml:space="preserve">    Gulich Township</t>
  </si>
  <si>
    <t xml:space="preserve">    Houtzdale Borough</t>
  </si>
  <si>
    <t xml:space="preserve">    Jordan Township</t>
  </si>
  <si>
    <t xml:space="preserve">    Ramey Borough</t>
  </si>
  <si>
    <t xml:space="preserve">    Woodward Township</t>
  </si>
  <si>
    <t>PHILIPSBURG-OSCEOLA AREA</t>
  </si>
  <si>
    <t>Mahaffey Borough</t>
  </si>
  <si>
    <t>New Washington Borough</t>
  </si>
  <si>
    <t>Newburg Borough</t>
  </si>
  <si>
    <t>CLINTON  COUNTY</t>
  </si>
  <si>
    <t>KEYSTONE CENTRAL</t>
  </si>
  <si>
    <t xml:space="preserve">    Allison Township</t>
  </si>
  <si>
    <t xml:space="preserve">    Bald Eagle Township</t>
  </si>
  <si>
    <t xml:space="preserve">    Beech Creek Borough</t>
  </si>
  <si>
    <t xml:space="preserve">    Beech Creek Township</t>
  </si>
  <si>
    <t xml:space="preserve">    Castanea Township</t>
  </si>
  <si>
    <t xml:space="preserve">    Chapman Township</t>
  </si>
  <si>
    <t xml:space="preserve">    Colebrook Township</t>
  </si>
  <si>
    <t xml:space="preserve">    Dunnstable Township</t>
  </si>
  <si>
    <t xml:space="preserve">    East Keating Township</t>
  </si>
  <si>
    <t xml:space="preserve">    Flemington Borough</t>
  </si>
  <si>
    <t xml:space="preserve">    Gallagher Township</t>
  </si>
  <si>
    <t xml:space="preserve">    Grugan Township</t>
  </si>
  <si>
    <t xml:space="preserve">    Lamar Township</t>
  </si>
  <si>
    <t xml:space="preserve">    Leidy Township</t>
  </si>
  <si>
    <t xml:space="preserve">    Lock Haven City</t>
  </si>
  <si>
    <t xml:space="preserve">    Loganton Borough</t>
  </si>
  <si>
    <t xml:space="preserve">    Mill Hall Borough</t>
  </si>
  <si>
    <t xml:space="preserve">    Noyes Township</t>
  </si>
  <si>
    <t xml:space="preserve">    Pine Creek Township (P)</t>
  </si>
  <si>
    <t xml:space="preserve">    Renovo Borough</t>
  </si>
  <si>
    <t xml:space="preserve">    South Renovo Borough</t>
  </si>
  <si>
    <t xml:space="preserve">    Curtain Township</t>
  </si>
  <si>
    <t xml:space="preserve">    Stewardson Township</t>
  </si>
  <si>
    <t xml:space="preserve">        (Potter County)</t>
  </si>
  <si>
    <t>West Keating Township</t>
  </si>
  <si>
    <t>See West Branch Area</t>
  </si>
  <si>
    <t>Avis Borough</t>
  </si>
  <si>
    <t>See Jersey Shore Area</t>
  </si>
  <si>
    <t>Lycoming County</t>
  </si>
  <si>
    <t>Crawford Township</t>
  </si>
  <si>
    <t>Pine Creek Township (P)</t>
  </si>
  <si>
    <t>COLUMBIA  COUNTY</t>
  </si>
  <si>
    <t>BENTON AREA</t>
  </si>
  <si>
    <t xml:space="preserve">    Benton Borough</t>
  </si>
  <si>
    <t xml:space="preserve">    Benton Township</t>
  </si>
  <si>
    <t xml:space="preserve">    Fishingcreek Township</t>
  </si>
  <si>
    <t xml:space="preserve">    Stillwater Borough</t>
  </si>
  <si>
    <t xml:space="preserve">    Sugarloaf Township</t>
  </si>
  <si>
    <t>BERWICK AREA</t>
  </si>
  <si>
    <t xml:space="preserve">    Berwick Borough</t>
  </si>
  <si>
    <t xml:space="preserve">    Briar Creek Borough</t>
  </si>
  <si>
    <t xml:space="preserve">    Briar Creek Township</t>
  </si>
  <si>
    <t xml:space="preserve">    Hollenback Township</t>
  </si>
  <si>
    <t xml:space="preserve">        (Luzerne County)</t>
  </si>
  <si>
    <t xml:space="preserve">    Bolivar Borough</t>
  </si>
  <si>
    <t xml:space="preserve">    Cook Township</t>
  </si>
  <si>
    <t xml:space="preserve">    Laurel Mountain Borough</t>
  </si>
  <si>
    <t xml:space="preserve">    Ligonier Borough</t>
  </si>
  <si>
    <t xml:space="preserve">    Ligonier Township</t>
  </si>
  <si>
    <t xml:space="preserve">    Montour Township</t>
  </si>
  <si>
    <t>CENTRAL COLUMBIA</t>
  </si>
  <si>
    <t xml:space="preserve">    Mifflin Township</t>
  </si>
  <si>
    <t xml:space="preserve">    North Centre Township</t>
  </si>
  <si>
    <t xml:space="preserve">    Orange Township</t>
  </si>
  <si>
    <t xml:space="preserve">    Orangeville Borough</t>
  </si>
  <si>
    <t xml:space="preserve">    South Centre Township</t>
  </si>
  <si>
    <t>MILLVILLE AREA</t>
  </si>
  <si>
    <t xml:space="preserve">    Millville Borough</t>
  </si>
  <si>
    <t>SOUTHERN COLUMBIA AREA</t>
  </si>
  <si>
    <t xml:space="preserve">    Catawissa Borough</t>
  </si>
  <si>
    <t xml:space="preserve">    Cleveland Township</t>
  </si>
  <si>
    <t xml:space="preserve">    Locust Township</t>
  </si>
  <si>
    <t xml:space="preserve">    Roaring Creek Township</t>
  </si>
  <si>
    <t xml:space="preserve">    Ralpho Township</t>
  </si>
  <si>
    <t xml:space="preserve">        (Northumberland County)</t>
  </si>
  <si>
    <t>Centralia Borough</t>
  </si>
  <si>
    <t>See Mt. Carmel</t>
  </si>
  <si>
    <t>Northumberland County</t>
  </si>
  <si>
    <t>Conyngham Township</t>
  </si>
  <si>
    <t>See North Schuylkill</t>
  </si>
  <si>
    <t xml:space="preserve">           Schuylkill County</t>
  </si>
  <si>
    <t>CRAWFORD  COUNTY</t>
  </si>
  <si>
    <t>CONNEAUT</t>
  </si>
  <si>
    <t xml:space="preserve">    Conneaut Lake Borough</t>
  </si>
  <si>
    <t xml:space="preserve">    Conneaut Township</t>
  </si>
  <si>
    <t xml:space="preserve">    Conneautville Borough</t>
  </si>
  <si>
    <t xml:space="preserve">    Linesville Borough</t>
  </si>
  <si>
    <t xml:space="preserve">    North Shenango Township</t>
  </si>
  <si>
    <t xml:space="preserve">    Springboro Borough</t>
  </si>
  <si>
    <t>CRAWFORD CENTRAL</t>
  </si>
  <si>
    <t xml:space="preserve">    Cochranton Borough</t>
  </si>
  <si>
    <t xml:space="preserve">    East Fairfield Township</t>
  </si>
  <si>
    <t xml:space="preserve">    Fairfield Township</t>
  </si>
  <si>
    <t xml:space="preserve">    Meadville City</t>
  </si>
  <si>
    <t xml:space="preserve">    Vernon Township</t>
  </si>
  <si>
    <t xml:space="preserve">    West Mead Township</t>
  </si>
  <si>
    <t xml:space="preserve">    French Creek Township</t>
  </si>
  <si>
    <t xml:space="preserve">        (Mercer County)</t>
  </si>
  <si>
    <t>PENNCREST</t>
  </si>
  <si>
    <t xml:space="preserve">    Blooming Valley Borough</t>
  </si>
  <si>
    <t xml:space="preserve">    Cambridge Springs Borough</t>
  </si>
  <si>
    <t xml:space="preserve">    North Branch Township</t>
  </si>
  <si>
    <t xml:space="preserve">    Northmoreland Township</t>
  </si>
  <si>
    <t xml:space="preserve">    Overfield Township</t>
  </si>
  <si>
    <t xml:space="preserve">    Tunkhannock Borough</t>
  </si>
  <si>
    <t>Braintrim Township</t>
  </si>
  <si>
    <t>See Wyalusing Area</t>
  </si>
  <si>
    <t>Laceyville Borough</t>
  </si>
  <si>
    <t>Windham Township (P)</t>
  </si>
  <si>
    <t>Exeter Township</t>
  </si>
  <si>
    <t xml:space="preserve">    Venango Borough</t>
  </si>
  <si>
    <t xml:space="preserve">    Woodcock Borough</t>
  </si>
  <si>
    <t xml:space="preserve">    Woodcock Township</t>
  </si>
  <si>
    <t xml:space="preserve">    Plum Township</t>
  </si>
  <si>
    <t>Bloomfield Township</t>
  </si>
  <si>
    <t>See Union City Area</t>
  </si>
  <si>
    <t>Erie County</t>
  </si>
  <si>
    <t>Sparta Township</t>
  </si>
  <si>
    <t>See Corry Area</t>
  </si>
  <si>
    <t>Spartansburg Borough</t>
  </si>
  <si>
    <t>South Shenango Township</t>
  </si>
  <si>
    <t>See Jamestown Area</t>
  </si>
  <si>
    <t>Mercer County</t>
  </si>
  <si>
    <t>West Shenango Township</t>
  </si>
  <si>
    <t>Centerville Borough</t>
  </si>
  <si>
    <t>See Titusville Area</t>
  </si>
  <si>
    <t>Venango County</t>
  </si>
  <si>
    <t>Hydetown Borough</t>
  </si>
  <si>
    <t>Oil Creek Township</t>
  </si>
  <si>
    <t>Rome Township</t>
  </si>
  <si>
    <t>Titusville City</t>
  </si>
  <si>
    <t>CUMBERLAND  COUNTY</t>
  </si>
  <si>
    <t>MECHANICSBURG AREA</t>
  </si>
  <si>
    <t xml:space="preserve">    Mechanicsburg Borough</t>
  </si>
  <si>
    <t xml:space="preserve">    Shiremanstown Borough</t>
  </si>
  <si>
    <t xml:space="preserve">    Upper Allen Township</t>
  </si>
  <si>
    <t>SHIPPENSBURG AREA</t>
  </si>
  <si>
    <t xml:space="preserve">    Newburg Borough</t>
  </si>
  <si>
    <t xml:space="preserve">    Shippensburg Borough (P)</t>
  </si>
  <si>
    <t xml:space="preserve">    Shippensburg Township</t>
  </si>
  <si>
    <t xml:space="preserve">    Orrstown Borough</t>
  </si>
  <si>
    <t xml:space="preserve">        (Franklin County)</t>
  </si>
  <si>
    <t>SOUTH MIDDLETON TOWNSHIP</t>
  </si>
  <si>
    <t>WEST SHORE</t>
  </si>
  <si>
    <t xml:space="preserve">    Lemoyne Borough</t>
  </si>
  <si>
    <t xml:space="preserve">    Lower Allen Township</t>
  </si>
  <si>
    <t xml:space="preserve">    New Cumberland Borough</t>
  </si>
  <si>
    <t xml:space="preserve">    Wormleysburg Borough</t>
  </si>
  <si>
    <t xml:space="preserve">        (York County)</t>
  </si>
  <si>
    <t xml:space="preserve">    Goldsboro Borough</t>
  </si>
  <si>
    <t xml:space="preserve">    Lewisberry Borough</t>
  </si>
  <si>
    <t xml:space="preserve">    Newberry Township (P)</t>
  </si>
  <si>
    <t>DAUPHIN  COUNTY</t>
  </si>
  <si>
    <t>CENTRAL DAUPHIN</t>
  </si>
  <si>
    <t xml:space="preserve">    Dauphin Borough</t>
  </si>
  <si>
    <t xml:space="preserve">    Lower Paxton Township</t>
  </si>
  <si>
    <t xml:space="preserve">    Middle Paxton Township</t>
  </si>
  <si>
    <t xml:space="preserve">    Paxtang Borough</t>
  </si>
  <si>
    <t xml:space="preserve">    Penbrook Borough</t>
  </si>
  <si>
    <t xml:space="preserve">    Swatara Township</t>
  </si>
  <si>
    <t xml:space="preserve">    West Hanover Township</t>
  </si>
  <si>
    <t>DERRY TOWNSHIP</t>
  </si>
  <si>
    <t>HALIFAX AREA</t>
  </si>
  <si>
    <t xml:space="preserve">    Halifax Borough</t>
  </si>
  <si>
    <t xml:space="preserve">    Hatfield Township</t>
  </si>
  <si>
    <t xml:space="preserve">    Lansdale Borough</t>
  </si>
  <si>
    <t xml:space="preserve">    North Wales Borough</t>
  </si>
  <si>
    <t>See Wilmington Area</t>
  </si>
  <si>
    <t>MIFFLIN  COUNTY</t>
  </si>
  <si>
    <t>MIFFLIN COUNTY</t>
  </si>
  <si>
    <t xml:space="preserve">    Armagh Township</t>
  </si>
  <si>
    <t xml:space="preserve">    Bratton Township</t>
  </si>
  <si>
    <t xml:space="preserve">    Burnham Borough</t>
  </si>
  <si>
    <t xml:space="preserve">    Derry Township</t>
  </si>
  <si>
    <t xml:space="preserve">    Juniata Terrace Borough</t>
  </si>
  <si>
    <t xml:space="preserve">    Lewistown Borough</t>
  </si>
  <si>
    <t xml:space="preserve">    McVeytown Borough</t>
  </si>
  <si>
    <t xml:space="preserve">    Menno Township</t>
  </si>
  <si>
    <t>Kistler Borough</t>
  </si>
  <si>
    <t>See Mt. Union Area</t>
  </si>
  <si>
    <t>Huntingdon County</t>
  </si>
  <si>
    <t>Newton Hamilton Borough</t>
  </si>
  <si>
    <t>Wayne Township</t>
  </si>
  <si>
    <t>MONROE  COUNTY</t>
  </si>
  <si>
    <t>EAST STROUDSBURG AREA</t>
  </si>
  <si>
    <t xml:space="preserve">    East Stroudsburg Borough</t>
  </si>
  <si>
    <t xml:space="preserve">    Middle Smithfield Township</t>
  </si>
  <si>
    <t xml:space="preserve">    Price Township</t>
  </si>
  <si>
    <t xml:space="preserve">        (Pike County)</t>
  </si>
  <si>
    <t>PLEASANT VALLEY</t>
  </si>
  <si>
    <t xml:space="preserve">    Chestnuthill Township</t>
  </si>
  <si>
    <t>POCONO MOUNTAIN</t>
  </si>
  <si>
    <t xml:space="preserve">    Frazer Township</t>
  </si>
  <si>
    <t>GOVERNOR MIFFLIN</t>
  </si>
  <si>
    <t xml:space="preserve">    Brecknock Township</t>
  </si>
  <si>
    <t xml:space="preserve">    Cumru Township</t>
  </si>
  <si>
    <t xml:space="preserve">    Kenhorst Borough</t>
  </si>
  <si>
    <t xml:space="preserve">    Mohnton Borough</t>
  </si>
  <si>
    <t xml:space="preserve">    Shillington Borough</t>
  </si>
  <si>
    <t>HAMBURG AREA</t>
  </si>
  <si>
    <t xml:space="preserve">    Hamburg Borough</t>
  </si>
  <si>
    <t xml:space="preserve">    Perry Township</t>
  </si>
  <si>
    <t xml:space="preserve">    Shoemakersville Borough</t>
  </si>
  <si>
    <t xml:space="preserve">    Strausstown Borough</t>
  </si>
  <si>
    <t xml:space="preserve">    Tilden Township</t>
  </si>
  <si>
    <t xml:space="preserve">    Upper Bern Township</t>
  </si>
  <si>
    <t xml:space="preserve">    Upper Tulpehocken Township</t>
  </si>
  <si>
    <t xml:space="preserve">    Windsor Township</t>
  </si>
  <si>
    <t>KUTZTOWN AREA</t>
  </si>
  <si>
    <t xml:space="preserve">    Albany Township</t>
  </si>
  <si>
    <t xml:space="preserve">    Greenwich Township</t>
  </si>
  <si>
    <t xml:space="preserve">    Kutztown Borough</t>
  </si>
  <si>
    <t xml:space="preserve">    Lenhartsville Borough</t>
  </si>
  <si>
    <t xml:space="preserve">    Lyons Borough</t>
  </si>
  <si>
    <t xml:space="preserve">    Maxatawney Township</t>
  </si>
  <si>
    <t>MUHLENBERG TOWNSHIP</t>
  </si>
  <si>
    <t xml:space="preserve">    Laureldale Borough</t>
  </si>
  <si>
    <t xml:space="preserve">    Muhlenberg Township</t>
  </si>
  <si>
    <t>OLEY VALLEY</t>
  </si>
  <si>
    <t>ROSE TREE MEDIA</t>
  </si>
  <si>
    <t xml:space="preserve">    Edgemont Township</t>
  </si>
  <si>
    <t xml:space="preserve">    Media Borough</t>
  </si>
  <si>
    <t xml:space="preserve">    Nether Providence Township</t>
  </si>
  <si>
    <t xml:space="preserve">    Rose Valley Borough</t>
  </si>
  <si>
    <t xml:space="preserve">    Rutledge Borough</t>
  </si>
  <si>
    <t xml:space="preserve">    Swarthmore Borough</t>
  </si>
  <si>
    <t>WILLIAM PENN</t>
  </si>
  <si>
    <t xml:space="preserve">    Colwyn Borough</t>
  </si>
  <si>
    <t xml:space="preserve">    Darby Borough</t>
  </si>
  <si>
    <t xml:space="preserve">    East Lansdowne Borough</t>
  </si>
  <si>
    <t xml:space="preserve">    Lansdowne Borough</t>
  </si>
  <si>
    <t xml:space="preserve">    Yeadon Borough</t>
  </si>
  <si>
    <t>See Unionville-Chadds Ford</t>
  </si>
  <si>
    <t>Chester County</t>
  </si>
  <si>
    <t>Thornbury Township</t>
  </si>
  <si>
    <t>See West Chester Area</t>
  </si>
  <si>
    <t>ELK  COUNTY</t>
  </si>
  <si>
    <t>JOHNSONBURG AREA</t>
  </si>
  <si>
    <t xml:space="preserve">    Johnsonburg Borough</t>
  </si>
  <si>
    <t xml:space="preserve">    Jones Township (P)</t>
  </si>
  <si>
    <t xml:space="preserve">    Ridgway Township (P)</t>
  </si>
  <si>
    <t>RIDGWAY AREA</t>
  </si>
  <si>
    <t xml:space="preserve">    Horton Township (P)</t>
  </si>
  <si>
    <t xml:space="preserve">    Ridgway Borough</t>
  </si>
  <si>
    <t xml:space="preserve">    Spring Creek Township</t>
  </si>
  <si>
    <t>ST. MARY'S AREA</t>
  </si>
  <si>
    <t xml:space="preserve">    Benezette Township</t>
  </si>
  <si>
    <t xml:space="preserve">    Catharine Township</t>
  </si>
  <si>
    <t>Limestone Township</t>
  </si>
  <si>
    <t>NORTHAMPTON  COUNTY</t>
  </si>
  <si>
    <t>BANGOR AREA</t>
  </si>
  <si>
    <t xml:space="preserve">    Bangor Borough</t>
  </si>
  <si>
    <t xml:space="preserve">    East Bangor Borough</t>
  </si>
  <si>
    <t xml:space="preserve">    Lower Mt. Bethel Township (P)</t>
  </si>
  <si>
    <t xml:space="preserve">    Portland Borough</t>
  </si>
  <si>
    <t xml:space="preserve">    Roseto Borough</t>
  </si>
  <si>
    <t>BETHLEHEM AREA</t>
  </si>
  <si>
    <t xml:space="preserve">    Bethlehem City (P)</t>
  </si>
  <si>
    <t xml:space="preserve">    Bethlehem Township</t>
  </si>
  <si>
    <t xml:space="preserve">    Freemansburg Borough</t>
  </si>
  <si>
    <t xml:space="preserve">        (Lehigh County)</t>
  </si>
  <si>
    <t xml:space="preserve">    Fountain Hill Borough</t>
  </si>
  <si>
    <t>EASTON AREA</t>
  </si>
  <si>
    <t xml:space="preserve">    Easton City</t>
  </si>
  <si>
    <t xml:space="preserve">    Forks Township</t>
  </si>
  <si>
    <t xml:space="preserve">    Palmer Township (P)</t>
  </si>
  <si>
    <t>NAZARETH AREA</t>
  </si>
  <si>
    <t xml:space="preserve">    Bushkill Township</t>
  </si>
  <si>
    <t xml:space="preserve">    Lower Nazareth Township</t>
  </si>
  <si>
    <t xml:space="preserve">        (Tioga County)</t>
  </si>
  <si>
    <t>NORTH EAST BRADFORD</t>
  </si>
  <si>
    <t xml:space="preserve">    LeRaysville Borough</t>
  </si>
  <si>
    <t xml:space="preserve">    Orwell Township</t>
  </si>
  <si>
    <t xml:space="preserve">    Rome Borough</t>
  </si>
  <si>
    <t xml:space="preserve">    Rome Township</t>
  </si>
  <si>
    <t xml:space="preserve">    Warren Township</t>
  </si>
  <si>
    <t xml:space="preserve">    Windham Township</t>
  </si>
  <si>
    <t>SAYRE AREA</t>
  </si>
  <si>
    <t xml:space="preserve">    Litchfield Township</t>
  </si>
  <si>
    <t xml:space="preserve">    Sayre Borough</t>
  </si>
  <si>
    <t xml:space="preserve">    South Waverly Borough</t>
  </si>
  <si>
    <t>TOWANDA AREA</t>
  </si>
  <si>
    <t xml:space="preserve">    Asylum Township</t>
  </si>
  <si>
    <t xml:space="preserve">    Monroe Borough</t>
  </si>
  <si>
    <t xml:space="preserve">    Monroe Township </t>
  </si>
  <si>
    <t xml:space="preserve">    North Towanda Township</t>
  </si>
  <si>
    <t xml:space="preserve">    Standing Stone Township</t>
  </si>
  <si>
    <t xml:space="preserve">    Towanda Borough</t>
  </si>
  <si>
    <t xml:space="preserve">    Towanda Township</t>
  </si>
  <si>
    <t xml:space="preserve">    Wysox Township</t>
  </si>
  <si>
    <t>TROY AREA</t>
  </si>
  <si>
    <t xml:space="preserve">    Connellsville Township</t>
  </si>
  <si>
    <t xml:space="preserve">    Dawson Borough</t>
  </si>
  <si>
    <t xml:space="preserve">    Dunbar Borough</t>
  </si>
  <si>
    <t xml:space="preserve">    Dunbar Township</t>
  </si>
  <si>
    <t xml:space="preserve">    Saltlick Township</t>
  </si>
  <si>
    <t xml:space="preserve">    South Connellsville Borough</t>
  </si>
  <si>
    <t xml:space="preserve">    Vanderbilt Borough</t>
  </si>
  <si>
    <t>FRAZIER</t>
  </si>
  <si>
    <t xml:space="preserve">    Lower Tyrone Township</t>
  </si>
  <si>
    <t xml:space="preserve">    Ohiopyle Borough</t>
  </si>
  <si>
    <t xml:space="preserve">    Stewart Township</t>
  </si>
  <si>
    <t xml:space="preserve">    Wharton Township</t>
  </si>
  <si>
    <t>Belle Vernon Borough</t>
  </si>
  <si>
    <t>See Belle Vernon Area</t>
  </si>
  <si>
    <t>Fayette City Borough</t>
  </si>
  <si>
    <t>Washington Township</t>
  </si>
  <si>
    <t>Everson Borough</t>
  </si>
  <si>
    <t>See Southmoreland</t>
  </si>
  <si>
    <t>Upper Tyrone Township</t>
  </si>
  <si>
    <t>FOREST  COUNTY</t>
  </si>
  <si>
    <t>FOREST AREA</t>
  </si>
  <si>
    <t xml:space="preserve">    Barnett Township</t>
  </si>
  <si>
    <t xml:space="preserve">    Green Township</t>
  </si>
  <si>
    <t xml:space="preserve">    Hickory Township</t>
  </si>
  <si>
    <t xml:space="preserve">    Howe Township</t>
  </si>
  <si>
    <t xml:space="preserve">    Jenks Township</t>
  </si>
  <si>
    <t xml:space="preserve">    Kingsley Township</t>
  </si>
  <si>
    <t xml:space="preserve">    Tionesta Borough</t>
  </si>
  <si>
    <t xml:space="preserve">    Tionesta Township</t>
  </si>
  <si>
    <t xml:space="preserve">    Millstone Township</t>
  </si>
  <si>
    <t xml:space="preserve">        (Elk County)</t>
  </si>
  <si>
    <t xml:space="preserve">    President Township (P)</t>
  </si>
  <si>
    <t>FRANKLIN  COUNTY</t>
  </si>
  <si>
    <t>CHAMBERSBURG AREA</t>
  </si>
  <si>
    <t xml:space="preserve">    Chambersburg Borough</t>
  </si>
  <si>
    <t xml:space="preserve">    Guilford Township (P)</t>
  </si>
  <si>
    <t xml:space="preserve">    Hamilton Township</t>
  </si>
  <si>
    <t xml:space="preserve">    Letterkenny Township</t>
  </si>
  <si>
    <t xml:space="preserve">    Lurgan Township</t>
  </si>
  <si>
    <t>FANNETT-METAL</t>
  </si>
  <si>
    <t xml:space="preserve">    Coudersport Borough</t>
  </si>
  <si>
    <t xml:space="preserve">    Eulalia Township</t>
  </si>
  <si>
    <t xml:space="preserve">    Hebron Township</t>
  </si>
  <si>
    <t>Black Lick Township (P)</t>
  </si>
  <si>
    <t>West Cocalico Township (P)</t>
  </si>
  <si>
    <t xml:space="preserve">    Luzerne Township</t>
  </si>
  <si>
    <t xml:space="preserve">    Redstone Township</t>
  </si>
  <si>
    <t xml:space="preserve">    West Brownsville Borough (P)</t>
  </si>
  <si>
    <t xml:space="preserve">        (Washington County)</t>
  </si>
  <si>
    <t>CONNELLSVILLE AREA</t>
  </si>
  <si>
    <t xml:space="preserve">    Bullskin Township</t>
  </si>
  <si>
    <t xml:space="preserve">    Connellsville City</t>
  </si>
  <si>
    <t>See Forest City Regional         Susquehanna County</t>
  </si>
  <si>
    <t xml:space="preserve">See Lackawanna Trail    </t>
  </si>
  <si>
    <t xml:space="preserve">    Newport Borough</t>
  </si>
  <si>
    <t>SUSQUENITA</t>
  </si>
  <si>
    <t xml:space="preserve">    Duncannon Borough</t>
  </si>
  <si>
    <t xml:space="preserve">    Marysville Borough</t>
  </si>
  <si>
    <t xml:space="preserve">    New Buffalo Borough</t>
  </si>
  <si>
    <t xml:space="preserve">    Rye Township</t>
  </si>
  <si>
    <t xml:space="preserve">    Watts Township</t>
  </si>
  <si>
    <t xml:space="preserve">    Wheatfield Township</t>
  </si>
  <si>
    <t xml:space="preserve">    Reed Township</t>
  </si>
  <si>
    <t xml:space="preserve">        (Dauphin County)</t>
  </si>
  <si>
    <t>WEST PERRY</t>
  </si>
  <si>
    <t xml:space="preserve">      Montgomery County</t>
  </si>
  <si>
    <t xml:space="preserve">    Yardley Borough</t>
  </si>
  <si>
    <t>QUAKERTOWN COMMUNITY</t>
  </si>
  <si>
    <t xml:space="preserve">    Haycock Township</t>
  </si>
  <si>
    <t xml:space="preserve">    Milford Township</t>
  </si>
  <si>
    <t xml:space="preserve">    Quakertown Borough</t>
  </si>
  <si>
    <t xml:space="preserve">    Richlandtown Borough</t>
  </si>
  <si>
    <t xml:space="preserve">    Trumbauersville Borough</t>
  </si>
  <si>
    <t>Hilltown Township (P)</t>
  </si>
  <si>
    <t>See North Penn</t>
  </si>
  <si>
    <t>Montgomery County</t>
  </si>
  <si>
    <t>New Britain Township (P)</t>
  </si>
  <si>
    <t>Telford Borough (P)</t>
  </si>
  <si>
    <t>See Souderton Area</t>
  </si>
  <si>
    <t>Riegelsville Borough (P)</t>
  </si>
  <si>
    <t>See Easton Area</t>
  </si>
  <si>
    <t>Northampton County</t>
  </si>
  <si>
    <t>BUTLER  COUNTY</t>
  </si>
  <si>
    <t>BUTLER AREA</t>
  </si>
  <si>
    <t xml:space="preserve">    Butler City</t>
  </si>
  <si>
    <t xml:space="preserve">    Butler Township</t>
  </si>
  <si>
    <t xml:space="preserve">    Clearfield Township</t>
  </si>
  <si>
    <t xml:space="preserve">    Connoquenessing Borough</t>
  </si>
  <si>
    <t xml:space="preserve">    Freeport Township</t>
  </si>
  <si>
    <t xml:space="preserve">    Gilmore Township</t>
  </si>
  <si>
    <t xml:space="preserve">    Gray Township</t>
  </si>
  <si>
    <t xml:space="preserve">    Richhill Township</t>
  </si>
  <si>
    <t>HUNTINGDON  COUNTY</t>
  </si>
  <si>
    <t>HUNTINGDON AREA</t>
  </si>
  <si>
    <t xml:space="preserve">    Henderson Township</t>
  </si>
  <si>
    <t xml:space="preserve">    Huntingdon Borough</t>
  </si>
  <si>
    <t xml:space="preserve">    Marklesburg Borough</t>
  </si>
  <si>
    <t xml:space="preserve">    Mill Creek Borough</t>
  </si>
  <si>
    <t xml:space="preserve">    Miller Township</t>
  </si>
  <si>
    <t>Palmyra Township</t>
  </si>
  <si>
    <t>POTTER  COUNTY</t>
  </si>
  <si>
    <t>AUSTIN AREA</t>
  </si>
  <si>
    <t xml:space="preserve">    Austin Borough</t>
  </si>
  <si>
    <t xml:space="preserve">    East Fork Township</t>
  </si>
  <si>
    <t xml:space="preserve">    Sylvania Township</t>
  </si>
  <si>
    <t>COUDERSPORT AREA</t>
  </si>
  <si>
    <t xml:space="preserve">    Allegany Township (P)</t>
  </si>
  <si>
    <t xml:space="preserve">    Connoquenessing Township</t>
  </si>
  <si>
    <t xml:space="preserve">    East Butler Borough</t>
  </si>
  <si>
    <t xml:space="preserve">    Oakland Township</t>
  </si>
  <si>
    <t xml:space="preserve">    Summit Township</t>
  </si>
  <si>
    <t>KARNS CITY AREA</t>
  </si>
  <si>
    <t xml:space="preserve">    Bruin Borough</t>
  </si>
  <si>
    <t xml:space="preserve">    Chicora Borough</t>
  </si>
  <si>
    <t xml:space="preserve">    Donegal Township</t>
  </si>
  <si>
    <t xml:space="preserve">    Fairview Borough</t>
  </si>
  <si>
    <t xml:space="preserve">    Fairview Township</t>
  </si>
  <si>
    <t xml:space="preserve">    Karns City Borough</t>
  </si>
  <si>
    <t xml:space="preserve">    Parker Township</t>
  </si>
  <si>
    <t xml:space="preserve">    Petrolia Borough</t>
  </si>
  <si>
    <t xml:space="preserve">    Brady's Bend Township</t>
  </si>
  <si>
    <t xml:space="preserve">        (Armstrong County)</t>
  </si>
  <si>
    <t xml:space="preserve">    Sugarcreek Township</t>
  </si>
  <si>
    <t xml:space="preserve">    Brady Township</t>
  </si>
  <si>
    <t xml:space="preserve">        (Clarion County)</t>
  </si>
  <si>
    <t xml:space="preserve">    East Brady Borough</t>
  </si>
  <si>
    <t>MARS AREA</t>
  </si>
  <si>
    <t xml:space="preserve">    Adams Township</t>
  </si>
  <si>
    <t xml:space="preserve">    Mars Borough</t>
  </si>
  <si>
    <t xml:space="preserve">    Middlesex Township</t>
  </si>
  <si>
    <t xml:space="preserve">    Valencia Borough</t>
  </si>
  <si>
    <t>MONITEAU</t>
  </si>
  <si>
    <t xml:space="preserve">    Cherry Township</t>
  </si>
  <si>
    <t xml:space="preserve">    Cherry Valley Borough</t>
  </si>
  <si>
    <t xml:space="preserve">    Clay Township</t>
  </si>
  <si>
    <t xml:space="preserve">    Concord Township</t>
  </si>
  <si>
    <t xml:space="preserve">    Eau Claire Borough</t>
  </si>
  <si>
    <t xml:space="preserve">    Venango Township</t>
  </si>
  <si>
    <t xml:space="preserve">    West Sunbury Borough</t>
  </si>
  <si>
    <t>SENECA VALLEY</t>
  </si>
  <si>
    <t xml:space="preserve">    Callery Borough</t>
  </si>
  <si>
    <t xml:space="preserve">    Cranberry Township</t>
  </si>
  <si>
    <t xml:space="preserve">    Evans City Borough</t>
  </si>
  <si>
    <t xml:space="preserve">    Harmony Borough</t>
  </si>
  <si>
    <t xml:space="preserve">    Jackson Township</t>
  </si>
  <si>
    <t xml:space="preserve">    Lancaster Township</t>
  </si>
  <si>
    <t xml:space="preserve">    Sevenfields Borough</t>
  </si>
  <si>
    <t xml:space="preserve">    Zelienople Borough</t>
  </si>
  <si>
    <t>SLIPPERY ROCK AREA</t>
  </si>
  <si>
    <t xml:space="preserve">    Harrisville Borough</t>
  </si>
  <si>
    <t xml:space="preserve">    Mercer Township</t>
  </si>
  <si>
    <t xml:space="preserve">    Muddycreek Township</t>
  </si>
  <si>
    <t xml:space="preserve">    Portersville Borough</t>
  </si>
  <si>
    <t xml:space="preserve">    East Carroll Township</t>
  </si>
  <si>
    <t xml:space="preserve">    Elder Township</t>
  </si>
  <si>
    <t xml:space="preserve">    Hastings Borough</t>
  </si>
  <si>
    <t xml:space="preserve">    Patton Borough</t>
  </si>
  <si>
    <t xml:space="preserve">    West Carroll Township</t>
  </si>
  <si>
    <t>CENTRAL CAMBRIA</t>
  </si>
  <si>
    <t xml:space="preserve">    Cambria Township</t>
  </si>
  <si>
    <t xml:space="preserve">    Ebensburg Township</t>
  </si>
  <si>
    <t>CONEMAUGH VALLEY</t>
  </si>
  <si>
    <t xml:space="preserve">    Conemaugh Township</t>
  </si>
  <si>
    <t xml:space="preserve">    Daisytown Borough</t>
  </si>
  <si>
    <t xml:space="preserve">    East Conemaugh Borough</t>
  </si>
  <si>
    <t xml:space="preserve">    East Taylor Township</t>
  </si>
  <si>
    <t xml:space="preserve">    Franklin Borough</t>
  </si>
  <si>
    <t>FERNDALE AREA</t>
  </si>
  <si>
    <t xml:space="preserve">    Brownstown Borough</t>
  </si>
  <si>
    <t xml:space="preserve">    Dale Borough</t>
  </si>
  <si>
    <t xml:space="preserve">    Ferndale Borough</t>
  </si>
  <si>
    <t xml:space="preserve">    Lorain Borough</t>
  </si>
  <si>
    <t xml:space="preserve">    Middle Taylor Township</t>
  </si>
  <si>
    <t>FOREST HILLS</t>
  </si>
  <si>
    <t xml:space="preserve">    Croyle Township</t>
  </si>
  <si>
    <t xml:space="preserve">    Ehrenfeld Borough</t>
  </si>
  <si>
    <t xml:space="preserve">    South Fork Borough</t>
  </si>
  <si>
    <t xml:space="preserve">    Summerhill Borough</t>
  </si>
  <si>
    <t xml:space="preserve">    Summerhill Township</t>
  </si>
  <si>
    <t xml:space="preserve">    Wilmore Borough</t>
  </si>
  <si>
    <t>GREATER JOHNSTOWN</t>
  </si>
  <si>
    <t xml:space="preserve">    Geistown Borough (P)</t>
  </si>
  <si>
    <t xml:space="preserve">    Johnstown City</t>
  </si>
  <si>
    <t xml:space="preserve">    Lower Yoder Township</t>
  </si>
  <si>
    <t xml:space="preserve">    Stonycreek Township</t>
  </si>
  <si>
    <t xml:space="preserve">    West Taylor Township</t>
  </si>
  <si>
    <t>NORTHERN CAMBRIA</t>
  </si>
  <si>
    <t xml:space="preserve">    Mount Oliver Borough</t>
  </si>
  <si>
    <t xml:space="preserve">    Mount Penn Borough</t>
  </si>
  <si>
    <t xml:space="preserve">    Mount Pleasant Township</t>
  </si>
  <si>
    <t xml:space="preserve">    Mount Holly Springs Borough</t>
  </si>
  <si>
    <t xml:space="preserve">    Mount Union Borough</t>
  </si>
  <si>
    <t xml:space="preserve">    Mount Gretna Borough</t>
  </si>
  <si>
    <t xml:space="preserve">    Mount Jewett Borough</t>
  </si>
  <si>
    <t xml:space="preserve">    Mount Pocono Borough</t>
  </si>
  <si>
    <t xml:space="preserve">    Lower Mount Bethel Township (P)</t>
  </si>
  <si>
    <t xml:space="preserve">    Upper Mount Bethel Township</t>
  </si>
  <si>
    <t>MOUNT CARMEL AREA</t>
  </si>
  <si>
    <t xml:space="preserve">    Mount Carmel Borough</t>
  </si>
  <si>
    <t xml:space="preserve">    Mount Carmel Township</t>
  </si>
  <si>
    <t xml:space="preserve">    Mount Pleasant Borough</t>
  </si>
  <si>
    <t xml:space="preserve">    Mount Wolf Borough</t>
  </si>
  <si>
    <t xml:space="preserve">    Gallitzin Borough</t>
  </si>
  <si>
    <t xml:space="preserve">    Gallitzin Township</t>
  </si>
  <si>
    <t xml:space="preserve">    Lilly Borough</t>
  </si>
  <si>
    <t xml:space="preserve">    Loretto Borough</t>
  </si>
  <si>
    <t xml:space="preserve">    Munster Township</t>
  </si>
  <si>
    <t xml:space="preserve">    Sankertown Borough</t>
  </si>
  <si>
    <t xml:space="preserve">        (Blair County)</t>
  </si>
  <si>
    <t>PORTAGE AREA</t>
  </si>
  <si>
    <t xml:space="preserve">    Cassandra Borough</t>
  </si>
  <si>
    <t xml:space="preserve">    Portage Borough</t>
  </si>
  <si>
    <t xml:space="preserve">    Portage Township</t>
  </si>
  <si>
    <t>RICHLAND</t>
  </si>
  <si>
    <t>WESTMONT HILLTOP AREA</t>
  </si>
  <si>
    <t xml:space="preserve">    Southmont Borough</t>
  </si>
  <si>
    <t xml:space="preserve">    Upper Yoder Township</t>
  </si>
  <si>
    <t xml:space="preserve">    Westmont Borough</t>
  </si>
  <si>
    <t>Reade Township</t>
  </si>
  <si>
    <t>See Glendale</t>
  </si>
  <si>
    <t>Clearfield County</t>
  </si>
  <si>
    <t>White Township</t>
  </si>
  <si>
    <t xml:space="preserve">    New Centerville  Borough</t>
  </si>
  <si>
    <t xml:space="preserve">    Rockwood Borough</t>
  </si>
  <si>
    <t xml:space="preserve">    Seven Springs Borough</t>
  </si>
  <si>
    <t xml:space="preserve">    Upper Turkeyfoot Township</t>
  </si>
  <si>
    <t>SALISBURY-ELK LICK</t>
  </si>
  <si>
    <t xml:space="preserve">    Elk Lick Township</t>
  </si>
  <si>
    <t xml:space="preserve">    Salisbury Borough</t>
  </si>
  <si>
    <t>SHADE-CENTRAL CITY</t>
  </si>
  <si>
    <t xml:space="preserve">    Central City Borough</t>
  </si>
  <si>
    <t xml:space="preserve">    Shade Township</t>
  </si>
  <si>
    <t>SHANKSVILLE-STONYCREEK</t>
  </si>
  <si>
    <t xml:space="preserve">    Indian Lake Borough</t>
  </si>
  <si>
    <t xml:space="preserve">    Shanksville Borough</t>
  </si>
  <si>
    <t>SOMERSET AREA</t>
  </si>
  <si>
    <t xml:space="preserve">    Somerset Borough</t>
  </si>
  <si>
    <t xml:space="preserve">    Somerset Township</t>
  </si>
  <si>
    <t>TURKEYFOOT VALLEY AREA</t>
  </si>
  <si>
    <t xml:space="preserve">    Addison Borough</t>
  </si>
  <si>
    <t xml:space="preserve">    Shippen Township</t>
  </si>
  <si>
    <t>CARBON  COUNTY</t>
  </si>
  <si>
    <t>JIM THORPE AREA</t>
  </si>
  <si>
    <t xml:space="preserve">    Jim Thorpe Borough</t>
  </si>
  <si>
    <t xml:space="preserve">    Dimock Township</t>
  </si>
  <si>
    <t xml:space="preserve">    Springville Township</t>
  </si>
  <si>
    <t xml:space="preserve">    Meshoppen Borough</t>
  </si>
  <si>
    <t xml:space="preserve">    Meshoppen Township</t>
  </si>
  <si>
    <t>FOREST CITY REGIONAL</t>
  </si>
  <si>
    <t xml:space="preserve">    Forest City Borough</t>
  </si>
  <si>
    <t xml:space="preserve">    Uniondale Borough</t>
  </si>
  <si>
    <t xml:space="preserve">    Vandling Borough</t>
  </si>
  <si>
    <t>ADAMS COUNTY</t>
  </si>
  <si>
    <t>SCHOOL DISTRICT</t>
  </si>
  <si>
    <t/>
  </si>
  <si>
    <t xml:space="preserve">   Municipality</t>
  </si>
  <si>
    <t xml:space="preserve"> MARKET VALUE*</t>
  </si>
  <si>
    <t>ASSESSED VALUE#</t>
  </si>
  <si>
    <t>RATIO</t>
  </si>
  <si>
    <t xml:space="preserve">BERMUDIAN SPRINGS                                </t>
  </si>
  <si>
    <t xml:space="preserve">   East Berlin Borough</t>
  </si>
  <si>
    <t xml:space="preserve">   Hamilton Township (P)</t>
  </si>
  <si>
    <t xml:space="preserve">   Huntingdon Township</t>
  </si>
  <si>
    <t xml:space="preserve">   Latimore Township</t>
  </si>
  <si>
    <t xml:space="preserve">   Reading Township</t>
  </si>
  <si>
    <t xml:space="preserve">   York Springs Borough</t>
  </si>
  <si>
    <t>CONEWAGO VALLEY</t>
  </si>
  <si>
    <t xml:space="preserve">   Abbottstown Borough</t>
  </si>
  <si>
    <t xml:space="preserve">    Tunnelhill Borough (P)</t>
  </si>
  <si>
    <t>Tunnelhill Borough (P)</t>
  </si>
  <si>
    <t xml:space="preserve">    Bridgewater Township</t>
  </si>
  <si>
    <t xml:space="preserve">   Cumberland Township</t>
  </si>
  <si>
    <t xml:space="preserve">   Franklin Township</t>
  </si>
  <si>
    <t xml:space="preserve">   Freedom Township</t>
  </si>
  <si>
    <t xml:space="preserve">   Gettysburg Borough</t>
  </si>
  <si>
    <t xml:space="preserve">   Highland Township</t>
  </si>
  <si>
    <t>LITTLESTOWN AREA</t>
  </si>
  <si>
    <t xml:space="preserve">   Germany Township</t>
  </si>
  <si>
    <t xml:space="preserve">   Littlestown Borough</t>
  </si>
  <si>
    <t xml:space="preserve">   Union Township</t>
  </si>
  <si>
    <t>UPPER ADAMS</t>
  </si>
  <si>
    <t xml:space="preserve">   Arendtsville Borough</t>
  </si>
  <si>
    <t xml:space="preserve">   Bendersville Borough</t>
  </si>
  <si>
    <t xml:space="preserve">   Biglerville Borough</t>
  </si>
  <si>
    <t xml:space="preserve">   Butler Township</t>
  </si>
  <si>
    <t xml:space="preserve">   Menallen Township</t>
  </si>
  <si>
    <t xml:space="preserve">TOTAL                                                  </t>
  </si>
  <si>
    <t>ALLEGHENY COUNTY</t>
  </si>
  <si>
    <t>ALLEGHENY VALLEY</t>
  </si>
  <si>
    <t xml:space="preserve">    Cheswick Borough</t>
  </si>
  <si>
    <t xml:space="preserve">    Harmar Township</t>
  </si>
  <si>
    <t xml:space="preserve">    Springdale Borough</t>
  </si>
  <si>
    <t xml:space="preserve">    Springdale Township</t>
  </si>
  <si>
    <t>AVONWORTH</t>
  </si>
  <si>
    <t xml:space="preserve">    Ben Avon Borough</t>
  </si>
  <si>
    <t xml:space="preserve">    Ben Avon Heights Borough</t>
  </si>
  <si>
    <t xml:space="preserve">    Emsworth Borough</t>
  </si>
  <si>
    <t xml:space="preserve">    Kilbuck Township</t>
  </si>
  <si>
    <t xml:space="preserve">    Ohio Township</t>
  </si>
  <si>
    <t xml:space="preserve">    Blakely Borough</t>
  </si>
  <si>
    <t xml:space="preserve">    Jessup Borough</t>
  </si>
  <si>
    <t>Vandling Borough</t>
  </si>
  <si>
    <t>See Forest City Regional</t>
  </si>
  <si>
    <t>Benton Township</t>
  </si>
  <si>
    <t>See Lackawanna Trail</t>
  </si>
  <si>
    <t>Wyoming County</t>
  </si>
  <si>
    <t>Dalton Borough</t>
  </si>
  <si>
    <t>LaPlume Township</t>
  </si>
  <si>
    <t>ELIZABETHTOWN AREA</t>
  </si>
  <si>
    <t xml:space="preserve">    Conoy Township</t>
  </si>
  <si>
    <t xml:space="preserve">    Elizabethtown Borough</t>
  </si>
  <si>
    <t xml:space="preserve">    West Donegal Township</t>
  </si>
  <si>
    <t>EPHRATA AREA</t>
  </si>
  <si>
    <t xml:space="preserve">    Akron Borough</t>
  </si>
  <si>
    <t xml:space="preserve">    Ephrata Borough</t>
  </si>
  <si>
    <t xml:space="preserve">    Ephrata Township</t>
  </si>
  <si>
    <t>HEMPFIELD</t>
  </si>
  <si>
    <t xml:space="preserve">    East Hempfield Township</t>
  </si>
  <si>
    <t xml:space="preserve">    East Petersburg Borough</t>
  </si>
  <si>
    <t xml:space="preserve">    Mountville Borough</t>
  </si>
  <si>
    <t xml:space="preserve">    West Hempfield Township</t>
  </si>
  <si>
    <t>LAMPETER-STRASBURG</t>
  </si>
  <si>
    <t xml:space="preserve">    Strasburg Borough</t>
  </si>
  <si>
    <t xml:space="preserve">    Strasburg Township</t>
  </si>
  <si>
    <t xml:space="preserve">    West Lampeter Township</t>
  </si>
  <si>
    <t>LANCASTER</t>
  </si>
  <si>
    <t>CONESTOGA VALLEY</t>
  </si>
  <si>
    <t xml:space="preserve">    East Lampeter Township</t>
  </si>
  <si>
    <t xml:space="preserve">    Upper Leacock Township</t>
  </si>
  <si>
    <t xml:space="preserve">    West Earl Township</t>
  </si>
  <si>
    <t>DONEGAL</t>
  </si>
  <si>
    <t xml:space="preserve">    East Donegal Township</t>
  </si>
  <si>
    <t xml:space="preserve">    Marietta Borough</t>
  </si>
  <si>
    <t xml:space="preserve">    Mount Joy Borough</t>
  </si>
  <si>
    <t xml:space="preserve">    Mount Joy Township (P)</t>
  </si>
  <si>
    <t xml:space="preserve">    Gregg Township</t>
  </si>
  <si>
    <t xml:space="preserve">    Haines Township</t>
  </si>
  <si>
    <t xml:space="preserve">    Miles Township</t>
  </si>
  <si>
    <t xml:space="preserve">    Millheim Borough</t>
  </si>
  <si>
    <t>STATE COLLEGE AREA</t>
  </si>
  <si>
    <t xml:space="preserve">    Benner Township (P)</t>
  </si>
  <si>
    <t xml:space="preserve">    College Township</t>
  </si>
  <si>
    <t xml:space="preserve">    Ferguson Township</t>
  </si>
  <si>
    <t xml:space="preserve">    Half Moon Township</t>
  </si>
  <si>
    <t xml:space="preserve">    Harris Township</t>
  </si>
  <si>
    <t xml:space="preserve">    Patton Township</t>
  </si>
  <si>
    <t xml:space="preserve">    State College Borough</t>
  </si>
  <si>
    <t>Taylor Township</t>
  </si>
  <si>
    <t>See Tyrone Area</t>
  </si>
  <si>
    <t>Philipsburg Borough</t>
  </si>
  <si>
    <t>See Philipsburg-Osceola Area</t>
  </si>
  <si>
    <t>DOWNINGTOWN AREA</t>
  </si>
  <si>
    <t xml:space="preserve">    Downingtown Borough</t>
  </si>
  <si>
    <t xml:space="preserve">    East Brandywine Township</t>
  </si>
  <si>
    <t xml:space="preserve">    East Caln Township</t>
  </si>
  <si>
    <t xml:space="preserve">    Upper Uwchlan Township</t>
  </si>
  <si>
    <t xml:space="preserve">    Uwchlan Township</t>
  </si>
  <si>
    <t xml:space="preserve">    Wallace Township</t>
  </si>
  <si>
    <t xml:space="preserve">    West Bradford Township</t>
  </si>
  <si>
    <t xml:space="preserve">    West Pikeland Township</t>
  </si>
  <si>
    <t>GREAT VALLEY</t>
  </si>
  <si>
    <t xml:space="preserve">    Charlestown Township</t>
  </si>
  <si>
    <t>LEWISBURG AREA</t>
  </si>
  <si>
    <t xml:space="preserve">    East Buffalo Township</t>
  </si>
  <si>
    <t xml:space="preserve">    Kelly Township</t>
  </si>
  <si>
    <t xml:space="preserve">    Lewisburg Borough</t>
  </si>
  <si>
    <t xml:space="preserve">    Union Township (P)</t>
  </si>
  <si>
    <t>MIFFLINBURG AREA</t>
  </si>
  <si>
    <t xml:space="preserve">    Hartleton Borough</t>
  </si>
  <si>
    <t xml:space="preserve">    Hartley Township</t>
  </si>
  <si>
    <t xml:space="preserve">    MIfflinburg Borough</t>
  </si>
  <si>
    <t xml:space="preserve">    New Berlin Borough</t>
  </si>
  <si>
    <t xml:space="preserve">    Aspinwall Borough</t>
  </si>
  <si>
    <t xml:space="preserve">    Blawnox Borough</t>
  </si>
  <si>
    <t xml:space="preserve">    Fox Chapel Borough</t>
  </si>
  <si>
    <t xml:space="preserve">    Indiana Township</t>
  </si>
  <si>
    <t xml:space="preserve">    O'Hara Township</t>
  </si>
  <si>
    <t xml:space="preserve">    Sharpsburg Borough</t>
  </si>
  <si>
    <t>GATEWAY</t>
  </si>
  <si>
    <t xml:space="preserve">    Monroeville Borough</t>
  </si>
  <si>
    <t xml:space="preserve">    Pitcairn Borough</t>
  </si>
  <si>
    <t>HAMPTON TOWNSHIP</t>
  </si>
  <si>
    <t>HIGHLANDS</t>
  </si>
  <si>
    <t xml:space="preserve">    Brackenridge Borough</t>
  </si>
  <si>
    <t xml:space="preserve">    Fawn Township</t>
  </si>
  <si>
    <t xml:space="preserve">    Harrison Township</t>
  </si>
  <si>
    <t xml:space="preserve">    Tarentum Borough</t>
  </si>
  <si>
    <t>KEYSTONE OAKS</t>
  </si>
  <si>
    <t xml:space="preserve">    Centerville Borough</t>
  </si>
  <si>
    <t xml:space="preserve">    Hydetown Borough</t>
  </si>
  <si>
    <t xml:space="preserve">    Oil Creek Township</t>
  </si>
  <si>
    <t xml:space="preserve">    Titusville City</t>
  </si>
  <si>
    <t xml:space="preserve">    Southwest Township</t>
  </si>
  <si>
    <t>VALLEY GROVE</t>
  </si>
  <si>
    <t xml:space="preserve">    Cooperstown Borough</t>
  </si>
  <si>
    <t>WARREN  COUNTY</t>
  </si>
  <si>
    <t>WARREN COUNTY</t>
  </si>
  <si>
    <t xml:space="preserve">    Bear Lake Borough</t>
  </si>
  <si>
    <t xml:space="preserve">    Brokenstraw Township</t>
  </si>
  <si>
    <t xml:space="preserve">    Cherry Grove Township</t>
  </si>
  <si>
    <t xml:space="preserve">    Clarendon Borough</t>
  </si>
  <si>
    <t xml:space="preserve">    Conewango Township</t>
  </si>
  <si>
    <t xml:space="preserve">    Mahoning Township (P)</t>
  </si>
  <si>
    <t xml:space="preserve">    New Beaver Borough</t>
  </si>
  <si>
    <t xml:space="preserve">    North Beaver Township</t>
  </si>
  <si>
    <t xml:space="preserve">    S.N.P.J.  Borough</t>
  </si>
  <si>
    <t>NESHANNOCK TOWNSHIP</t>
  </si>
  <si>
    <t>NEW CASTLE AREA</t>
  </si>
  <si>
    <t xml:space="preserve">    New Castle City</t>
  </si>
  <si>
    <t>SHENANGO AREA</t>
  </si>
  <si>
    <t xml:space="preserve">    Shenango Township</t>
  </si>
  <si>
    <t xml:space="preserve">    South New Castle Borough</t>
  </si>
  <si>
    <t>UNION AREA</t>
  </si>
  <si>
    <t>WILMINGTON AREA</t>
  </si>
  <si>
    <t xml:space="preserve">    New Wilmington Borough</t>
  </si>
  <si>
    <t xml:space="preserve">    Plain Grove Township</t>
  </si>
  <si>
    <t xml:space="preserve">    Volant Borough</t>
  </si>
  <si>
    <t xml:space="preserve">    Wilmington Township</t>
  </si>
  <si>
    <t>Enon Valley Borough</t>
  </si>
  <si>
    <t>See Blackhawk</t>
  </si>
  <si>
    <t>Beaver County</t>
  </si>
  <si>
    <t>LEBANON  COUNTY</t>
  </si>
  <si>
    <t>ANNVILLE-CLEONA</t>
  </si>
  <si>
    <t xml:space="preserve">    Annville Township</t>
  </si>
  <si>
    <t xml:space="preserve">    Cleona Borough</t>
  </si>
  <si>
    <t xml:space="preserve">    North Annville Township</t>
  </si>
  <si>
    <t xml:space="preserve">    South Annville Township</t>
  </si>
  <si>
    <t>CORNWALL-LEBANON</t>
  </si>
  <si>
    <t xml:space="preserve">    Cornwall Borough</t>
  </si>
  <si>
    <t xml:space="preserve">    Schuylkill Township</t>
  </si>
  <si>
    <t>TREDYFFRIN-EASTTOWN</t>
  </si>
  <si>
    <t xml:space="preserve">    Easttown Township</t>
  </si>
  <si>
    <t xml:space="preserve">    Tredyffrin Township</t>
  </si>
  <si>
    <t>UNIONVILLE-CHADDS FORD</t>
  </si>
  <si>
    <t xml:space="preserve">    Birmingham Township</t>
  </si>
  <si>
    <t xml:space="preserve">    Newlin Township</t>
  </si>
  <si>
    <t xml:space="preserve">    Pennsbury Township</t>
  </si>
  <si>
    <t xml:space="preserve">    Pocopson Township</t>
  </si>
  <si>
    <t xml:space="preserve">    West Marlborough Township</t>
  </si>
  <si>
    <t xml:space="preserve">        (Delaware County)</t>
  </si>
  <si>
    <t>WEST CHESTER AREA</t>
  </si>
  <si>
    <t xml:space="preserve">    East Bradford Township</t>
  </si>
  <si>
    <t xml:space="preserve">    East Goshen Township</t>
  </si>
  <si>
    <t xml:space="preserve">    Thornbury Township</t>
  </si>
  <si>
    <t xml:space="preserve">    West Chester Borough</t>
  </si>
  <si>
    <t xml:space="preserve">    West Goshen Township</t>
  </si>
  <si>
    <t xml:space="preserve">    Westtown Township</t>
  </si>
  <si>
    <t xml:space="preserve">    West Whiteland Township</t>
  </si>
  <si>
    <t>Elverson Borough</t>
  </si>
  <si>
    <t xml:space="preserve">    North Londonderry Township</t>
  </si>
  <si>
    <t xml:space="preserve">    Palmyra Borough</t>
  </si>
  <si>
    <t xml:space="preserve">    South Londonderry Township</t>
  </si>
  <si>
    <t>LEHIGH  COUNTY</t>
  </si>
  <si>
    <t>ALLENTOWN CITY</t>
  </si>
  <si>
    <t>CATASAUQUA AREA</t>
  </si>
  <si>
    <t xml:space="preserve">    Catasauqua Borough</t>
  </si>
  <si>
    <t>See Twin Valley</t>
  </si>
  <si>
    <t>Berks County</t>
  </si>
  <si>
    <t>Honey Brook Borough</t>
  </si>
  <si>
    <t>Honey Brook Township</t>
  </si>
  <si>
    <t>West Nantmeal Township</t>
  </si>
  <si>
    <t>Spring City Borough</t>
  </si>
  <si>
    <t xml:space="preserve">    Canonsburg Borough</t>
  </si>
  <si>
    <t xml:space="preserve">    Cecil Township</t>
  </si>
  <si>
    <t xml:space="preserve">    North Strabane Township</t>
  </si>
  <si>
    <t>CHARLEROI AREA</t>
  </si>
  <si>
    <t xml:space="preserve">    Charleroi Borough</t>
  </si>
  <si>
    <t xml:space="preserve">    Dunlevy Borough</t>
  </si>
  <si>
    <t xml:space="preserve">    Lincoln Borough</t>
  </si>
  <si>
    <t xml:space="preserve">    Port Vue Borough</t>
  </si>
  <si>
    <t>SOUTH FAYETTE TOWNSHIP</t>
  </si>
  <si>
    <t>SOUTH PARK TOWNSHIP</t>
  </si>
  <si>
    <t>STEEL VALLEY</t>
  </si>
  <si>
    <t xml:space="preserve">    Homestead Borough</t>
  </si>
  <si>
    <t xml:space="preserve">    Munhall Borough</t>
  </si>
  <si>
    <t xml:space="preserve">    West Homestead Borough</t>
  </si>
  <si>
    <t>STO-ROX</t>
  </si>
  <si>
    <t xml:space="preserve">    McKees Rock Borough</t>
  </si>
  <si>
    <t xml:space="preserve">    Stowe Township</t>
  </si>
  <si>
    <t>UPPER ST. CLAIR TOWNSHIP</t>
  </si>
  <si>
    <t>WEST ALLEGHENY</t>
  </si>
  <si>
    <t xml:space="preserve">    Piney Township</t>
  </si>
  <si>
    <t xml:space="preserve">    Rimersburg Borough</t>
  </si>
  <si>
    <t xml:space="preserve">    Sligo Borough</t>
  </si>
  <si>
    <t xml:space="preserve">    Toby Township</t>
  </si>
  <si>
    <t>Brady Township</t>
  </si>
  <si>
    <t>East Brady Borough</t>
  </si>
  <si>
    <t>CLEARFIELD  COUNTY</t>
  </si>
  <si>
    <t xml:space="preserve">    North Braddock Borough</t>
  </si>
  <si>
    <t xml:space="preserve">    Rankin Borough</t>
  </si>
  <si>
    <t xml:space="preserve">    Swissvale Borough</t>
  </si>
  <si>
    <t xml:space="preserve">    Turtle Creek Borough</t>
  </si>
  <si>
    <t xml:space="preserve">    Wilkins Township</t>
  </si>
  <si>
    <t>TOTAL</t>
  </si>
  <si>
    <t>McDonald Borough (P)</t>
  </si>
  <si>
    <t>See Fort Cherry</t>
  </si>
  <si>
    <t>Washington County</t>
  </si>
  <si>
    <t>South Versailles Township (P)</t>
  </si>
  <si>
    <t>See Norwin</t>
  </si>
  <si>
    <t>Westmoreland County</t>
  </si>
  <si>
    <t>White Oak Borough (P)</t>
  </si>
  <si>
    <t>Trafford Borough (P)</t>
  </si>
  <si>
    <t>See Penn-Trafford</t>
  </si>
  <si>
    <t>ARMSTRONG  COUNTY</t>
  </si>
  <si>
    <t xml:space="preserve">    Apollo Borough</t>
  </si>
  <si>
    <t xml:space="preserve">    Kiskiminetas Township</t>
  </si>
  <si>
    <t xml:space="preserve">    North Apollo Borough</t>
  </si>
  <si>
    <t xml:space="preserve">    Blacklick Township</t>
  </si>
  <si>
    <t xml:space="preserve">        (Indiana County)</t>
  </si>
  <si>
    <t xml:space="preserve">    Ashley Borough</t>
  </si>
  <si>
    <t xml:space="preserve">    Sugar Notch Borough</t>
  </si>
  <si>
    <t xml:space="preserve">    Warrior Run Borough</t>
  </si>
  <si>
    <t>HAZLETON AREA</t>
  </si>
  <si>
    <t xml:space="preserve">    Black Creek Township</t>
  </si>
  <si>
    <t xml:space="preserve">    Conyngham Borough</t>
  </si>
  <si>
    <t xml:space="preserve">    Foster Township</t>
  </si>
  <si>
    <t xml:space="preserve">    Freeland Borough</t>
  </si>
  <si>
    <t xml:space="preserve">    Nuangola Borough</t>
  </si>
  <si>
    <t xml:space="preserve">    West Hazleton Borough</t>
  </si>
  <si>
    <t xml:space="preserve">        (Carbon County)</t>
  </si>
  <si>
    <t xml:space="preserve">    Beaver Meadows Borough</t>
  </si>
  <si>
    <t xml:space="preserve">    East Union Township</t>
  </si>
  <si>
    <t xml:space="preserve">    Kline Township</t>
  </si>
  <si>
    <t xml:space="preserve">    McAdoo Borough</t>
  </si>
  <si>
    <t>LAKE-LEHMAN</t>
  </si>
  <si>
    <t xml:space="preserve">    Harveys Lake Borough</t>
  </si>
  <si>
    <t xml:space="preserve">    Lake Township</t>
  </si>
  <si>
    <t xml:space="preserve">    Lehman Township</t>
  </si>
  <si>
    <t xml:space="preserve">    Noxen Township</t>
  </si>
  <si>
    <t>NORTHWEST AREA</t>
  </si>
  <si>
    <t xml:space="preserve">    Fairmount Township</t>
  </si>
  <si>
    <t xml:space="preserve">    Hunlock Township</t>
  </si>
  <si>
    <t xml:space="preserve">    Huntington Township</t>
  </si>
  <si>
    <t xml:space="preserve">    New Columbus Borough</t>
  </si>
  <si>
    <t xml:space="preserve">    Shickshinny Borough</t>
  </si>
  <si>
    <t>PITTSTON AREA</t>
  </si>
  <si>
    <t xml:space="preserve">    Avoca Borough</t>
  </si>
  <si>
    <t xml:space="preserve">    Dupont Borough</t>
  </si>
  <si>
    <t xml:space="preserve">    Duryea Borough</t>
  </si>
  <si>
    <t xml:space="preserve">    Hughestown Borough</t>
  </si>
  <si>
    <t xml:space="preserve">    Jenkins Township</t>
  </si>
  <si>
    <t xml:space="preserve">    Pittston City</t>
  </si>
  <si>
    <t xml:space="preserve">    Pittston Township</t>
  </si>
  <si>
    <t xml:space="preserve">    Yatesville Borough</t>
  </si>
  <si>
    <t>WILKES-BARRE AREA</t>
  </si>
  <si>
    <t xml:space="preserve">    Bear Creek Township</t>
  </si>
  <si>
    <t xml:space="preserve">    Bear Creek Village</t>
  </si>
  <si>
    <t xml:space="preserve">    Buck Township</t>
  </si>
  <si>
    <t xml:space="preserve">    Laflin Borough</t>
  </si>
  <si>
    <t xml:space="preserve">    Laurel Run Borough</t>
  </si>
  <si>
    <t xml:space="preserve">    Plains Township</t>
  </si>
  <si>
    <t xml:space="preserve">    Wilkes-Barre City</t>
  </si>
  <si>
    <t xml:space="preserve">    Wilkes-Barre Township</t>
  </si>
  <si>
    <t>WYOMING AREA</t>
  </si>
  <si>
    <t xml:space="preserve">    Exeter Borough</t>
  </si>
  <si>
    <t xml:space="preserve">    West Pittston Borough</t>
  </si>
  <si>
    <t xml:space="preserve">    West Wyoming Borough</t>
  </si>
  <si>
    <t xml:space="preserve">    Wyoming Borough</t>
  </si>
  <si>
    <t xml:space="preserve">         (Wyoming County)</t>
  </si>
  <si>
    <t>WYOMING VALLEY WEST</t>
  </si>
  <si>
    <t xml:space="preserve">    Courtdale Borough</t>
  </si>
  <si>
    <t xml:space="preserve">    Edwardsville Borough</t>
  </si>
  <si>
    <t xml:space="preserve">    Forty Fort Borough</t>
  </si>
  <si>
    <t xml:space="preserve">    Kingston Borough</t>
  </si>
  <si>
    <t xml:space="preserve">    Larksville Borough</t>
  </si>
  <si>
    <t xml:space="preserve">    Luzerne Borough</t>
  </si>
  <si>
    <t xml:space="preserve">        (Clinton County)</t>
  </si>
  <si>
    <t>Bell Township</t>
  </si>
  <si>
    <t>See Purchase Line</t>
  </si>
  <si>
    <t>Indiana County</t>
  </si>
  <si>
    <t>Burnside Borough</t>
  </si>
  <si>
    <t>LEECHBURG AREA</t>
  </si>
  <si>
    <t xml:space="preserve">    Gilpin Township</t>
  </si>
  <si>
    <t xml:space="preserve">    Leechburg Borough</t>
  </si>
  <si>
    <t xml:space="preserve">    West Leechburg Borough</t>
  </si>
  <si>
    <t xml:space="preserve">        (Westmoreland County)</t>
  </si>
  <si>
    <t>Brady's Bend Township</t>
  </si>
  <si>
    <t>See Karns City Area</t>
  </si>
  <si>
    <t>Butler County</t>
  </si>
  <si>
    <t>Perry Township</t>
  </si>
  <si>
    <t>Sugarcreek Township</t>
  </si>
  <si>
    <t>Hovey Township</t>
  </si>
  <si>
    <t>See Allegheny-Clarion Valley</t>
  </si>
  <si>
    <t>Clarion County</t>
  </si>
  <si>
    <t>Parker City Borough</t>
  </si>
  <si>
    <t>Madison Township</t>
  </si>
  <si>
    <t>See Redbank Valley</t>
  </si>
  <si>
    <t>Mahoning Township</t>
  </si>
  <si>
    <t>Redbank Township</t>
  </si>
  <si>
    <t>South Bethlehem Borough</t>
  </si>
  <si>
    <t>Parks Township</t>
  </si>
  <si>
    <t>See Kiski Area</t>
  </si>
  <si>
    <t xml:space="preserve">                       Westmoreland County</t>
  </si>
  <si>
    <t>BEAVER  COUNTY</t>
  </si>
  <si>
    <t>ALIQUIPPA BOROUGH</t>
  </si>
  <si>
    <t xml:space="preserve">    Plymouth Borough</t>
  </si>
  <si>
    <t xml:space="preserve">    Pringle Borough</t>
  </si>
  <si>
    <t xml:space="preserve">    Swoyersville Borough</t>
  </si>
  <si>
    <t>Hollenback Township</t>
  </si>
  <si>
    <t>See Berwick Area</t>
  </si>
  <si>
    <t>Columbia County</t>
  </si>
  <si>
    <t>Nescopeck Borough</t>
  </si>
  <si>
    <t>Nescopeck Township</t>
  </si>
  <si>
    <t>Salem Township</t>
  </si>
  <si>
    <t>LYCOMING  COUNTY</t>
  </si>
  <si>
    <t>EAST LYCOMING</t>
  </si>
  <si>
    <t xml:space="preserve">    Hughesville Borough</t>
  </si>
  <si>
    <t xml:space="preserve">    Mill Creek Township</t>
  </si>
  <si>
    <t xml:space="preserve">    Moreland Township</t>
  </si>
  <si>
    <t xml:space="preserve">    Picture Rocks Borough</t>
  </si>
  <si>
    <t xml:space="preserve">    Shrewsbury Township</t>
  </si>
  <si>
    <t xml:space="preserve">    Wolf Township</t>
  </si>
  <si>
    <t>JERSEY SHORE AREA</t>
  </si>
  <si>
    <t xml:space="preserve">    Anthony Township</t>
  </si>
  <si>
    <t xml:space="preserve">    Bastress Township</t>
  </si>
  <si>
    <t xml:space="preserve">    Brown Township</t>
  </si>
  <si>
    <t xml:space="preserve">    Cummings Township</t>
  </si>
  <si>
    <t xml:space="preserve">    Jersey Shore Borough</t>
  </si>
  <si>
    <t xml:space="preserve">    McHenry Township</t>
  </si>
  <si>
    <t xml:space="preserve">    Nippenose Township</t>
  </si>
  <si>
    <t xml:space="preserve">    Piatt Township</t>
  </si>
  <si>
    <t xml:space="preserve">    Salladasburg Borough</t>
  </si>
  <si>
    <t xml:space="preserve">    Watson Township</t>
  </si>
  <si>
    <t xml:space="preserve">    Avis Borough</t>
  </si>
  <si>
    <t xml:space="preserve">    Crawford Township</t>
  </si>
  <si>
    <t>LOYALSOCK TOWNSHIP</t>
  </si>
  <si>
    <t>MONTGOMERY AREA</t>
  </si>
  <si>
    <t xml:space="preserve">    Nescopeck Borough</t>
  </si>
  <si>
    <t xml:space="preserve">    Nescopeck Township</t>
  </si>
  <si>
    <t>BLOOMSBURG AREA</t>
  </si>
  <si>
    <t xml:space="preserve">    Bloomsburg Town</t>
  </si>
  <si>
    <t xml:space="preserve">    Hemlock Township</t>
  </si>
  <si>
    <t xml:space="preserve">    Main Township</t>
  </si>
  <si>
    <t>MUNCY</t>
  </si>
  <si>
    <t xml:space="preserve">    Muncy Borough</t>
  </si>
  <si>
    <t xml:space="preserve">    Muncy Creek Township</t>
  </si>
  <si>
    <t xml:space="preserve">    Muncy Township</t>
  </si>
  <si>
    <t>SOUTH WILLIAMSPORT AREA</t>
  </si>
  <si>
    <t xml:space="preserve">    Duboistown Borough</t>
  </si>
  <si>
    <t xml:space="preserve">    South Williamsport Borough</t>
  </si>
  <si>
    <t>WILLIAMSPORT AREA</t>
  </si>
  <si>
    <t xml:space="preserve">    Hepburn Township</t>
  </si>
  <si>
    <t xml:space="preserve">    Lewis Township</t>
  </si>
  <si>
    <t xml:space="preserve">    Lycoming Township</t>
  </si>
  <si>
    <t xml:space="preserve">    Old Lycoming Township</t>
  </si>
  <si>
    <t xml:space="preserve">    Williamsport City</t>
  </si>
  <si>
    <t>McIntyre Township</t>
  </si>
  <si>
    <t>See Canton Area</t>
  </si>
  <si>
    <t>Bradford County</t>
  </si>
  <si>
    <t>McNett Township</t>
  </si>
  <si>
    <t>Cogan House Township</t>
  </si>
  <si>
    <t>See Southern Tioga</t>
  </si>
  <si>
    <t>Tioga County</t>
  </si>
  <si>
    <t>Jackson Township</t>
  </si>
  <si>
    <t>Pine Township</t>
  </si>
  <si>
    <t>See Wellsboro Area</t>
  </si>
  <si>
    <t>MCKEAN  COUNTY</t>
  </si>
  <si>
    <t>BRADFORD AREA</t>
  </si>
  <si>
    <t xml:space="preserve">    Bradford City</t>
  </si>
  <si>
    <t xml:space="preserve">    Corydon Township</t>
  </si>
  <si>
    <t xml:space="preserve">    Lafayette Township</t>
  </si>
  <si>
    <t xml:space="preserve">    Lewis Run Borough</t>
  </si>
  <si>
    <t>KANE AREA</t>
  </si>
  <si>
    <t xml:space="preserve">    Kane Borough</t>
  </si>
  <si>
    <t xml:space="preserve">    Wetmore Township</t>
  </si>
  <si>
    <t>OTTO-ELDRED</t>
  </si>
  <si>
    <t xml:space="preserve">    Ceres Township (P)</t>
  </si>
  <si>
    <t xml:space="preserve">    Eldred Borough</t>
  </si>
  <si>
    <t xml:space="preserve">    Otto Township</t>
  </si>
  <si>
    <t>PORT ALLEGANY</t>
  </si>
  <si>
    <t xml:space="preserve">    Annin Township</t>
  </si>
  <si>
    <t xml:space="preserve">    Port Allegany Borough</t>
  </si>
  <si>
    <t xml:space="preserve">    Pleasant Valley Township</t>
  </si>
  <si>
    <t xml:space="preserve">    Roulette Township</t>
  </si>
  <si>
    <t>SMETHPORT AREA</t>
  </si>
  <si>
    <t xml:space="preserve">    Hamlin Township</t>
  </si>
  <si>
    <t xml:space="preserve">    Keating Township</t>
  </si>
  <si>
    <t xml:space="preserve">    Norwich Township</t>
  </si>
  <si>
    <t xml:space="preserve">    Cambridge Township</t>
  </si>
  <si>
    <t xml:space="preserve">    Cussewago Township</t>
  </si>
  <si>
    <t xml:space="preserve">    East Mead Township</t>
  </si>
  <si>
    <t xml:space="preserve">    Hayfield Township</t>
  </si>
  <si>
    <t xml:space="preserve">    Randolph Township</t>
  </si>
  <si>
    <t xml:space="preserve">    Rockdale Township</t>
  </si>
  <si>
    <t xml:space="preserve">    Saegertown Borough</t>
  </si>
  <si>
    <t xml:space="preserve">    Steuben Township</t>
  </si>
  <si>
    <t xml:space="preserve">    Townville Borough</t>
  </si>
  <si>
    <t xml:space="preserve">    Farrell City</t>
  </si>
  <si>
    <t xml:space="preserve">    Wheatland Borough</t>
  </si>
  <si>
    <t>GREENVILLE AREA</t>
  </si>
  <si>
    <t xml:space="preserve">    Greenville Borough</t>
  </si>
  <si>
    <t xml:space="preserve">    Hempfield Township</t>
  </si>
  <si>
    <t xml:space="preserve">    Sugar Grove Township</t>
  </si>
  <si>
    <t>GROVE CITY AREA</t>
  </si>
  <si>
    <t xml:space="preserve">    Grove City Borough</t>
  </si>
  <si>
    <t xml:space="preserve">    Wolf Creek Township</t>
  </si>
  <si>
    <t>HERMITAGE TOWNSHIP</t>
  </si>
  <si>
    <t>JAMESTOWN AREA</t>
  </si>
  <si>
    <t xml:space="preserve">    Jamestown Borough</t>
  </si>
  <si>
    <t xml:space="preserve">    South Shenango Township</t>
  </si>
  <si>
    <t xml:space="preserve">    West Shenango Township</t>
  </si>
  <si>
    <t>LAKEVIEW</t>
  </si>
  <si>
    <t xml:space="preserve">    Jackson Center Borough</t>
  </si>
  <si>
    <t xml:space="preserve">    New Lebanon Borough</t>
  </si>
  <si>
    <t xml:space="preserve">    New Vernon Township</t>
  </si>
  <si>
    <t xml:space="preserve">    Sandy Lake Borough</t>
  </si>
  <si>
    <t xml:space="preserve">    Sandy Lake Township</t>
  </si>
  <si>
    <t xml:space="preserve">    Stoneboro Borough</t>
  </si>
  <si>
    <t>MERCER AREA</t>
  </si>
  <si>
    <t xml:space="preserve">    Coolspring Township</t>
  </si>
  <si>
    <t xml:space="preserve">    East Lackawannock Township</t>
  </si>
  <si>
    <t xml:space="preserve">    Findley Township</t>
  </si>
  <si>
    <t xml:space="preserve">    Mercer Borough</t>
  </si>
  <si>
    <t>REYNOLDS</t>
  </si>
  <si>
    <t xml:space="preserve">    Fredonia Borough</t>
  </si>
  <si>
    <t xml:space="preserve">    Pymatuning Township</t>
  </si>
  <si>
    <t xml:space="preserve">    West Salem Township</t>
  </si>
  <si>
    <t>SHARON CITY</t>
  </si>
  <si>
    <t>SHARPSVILLE AREA</t>
  </si>
  <si>
    <t xml:space="preserve">    Clark Borough</t>
  </si>
  <si>
    <t xml:space="preserve">    Sharpsville Borough</t>
  </si>
  <si>
    <t xml:space="preserve">    South Pymatuning Township</t>
  </si>
  <si>
    <t>WEST MIDDLESEX AREA</t>
  </si>
  <si>
    <t xml:space="preserve">    Silver Spring Township</t>
  </si>
  <si>
    <t>EAST PENNSBORO AREA</t>
  </si>
  <si>
    <t xml:space="preserve">    East Pennsboro Township</t>
  </si>
  <si>
    <t>Emlenton Borough</t>
  </si>
  <si>
    <t>Richland Township</t>
  </si>
  <si>
    <t>Scrubgrass Township</t>
  </si>
  <si>
    <t>Plum Township</t>
  </si>
  <si>
    <t>President Township (P)</t>
  </si>
  <si>
    <t xml:space="preserve">See Penncrest  </t>
  </si>
  <si>
    <t xml:space="preserve">See Forest Area      </t>
  </si>
  <si>
    <t xml:space="preserve">See Allegheny-Clarion Valley            </t>
  </si>
  <si>
    <t xml:space="preserve">See Allegheny-Clarion Valley           </t>
  </si>
  <si>
    <t xml:space="preserve">    Bechtelsville Borough</t>
  </si>
  <si>
    <t xml:space="preserve">    Boyertown Borough</t>
  </si>
  <si>
    <t xml:space="preserve">    Colebrookdale Township</t>
  </si>
  <si>
    <t xml:space="preserve">    Douglass Township</t>
  </si>
  <si>
    <t xml:space="preserve">    Earl Township</t>
  </si>
  <si>
    <t xml:space="preserve">        (Montgomery County)</t>
  </si>
  <si>
    <t xml:space="preserve">    New Hanover Township</t>
  </si>
  <si>
    <t xml:space="preserve">    Upper Frederick Township</t>
  </si>
  <si>
    <t>BRANDYWINE HEIGHTS AREA</t>
  </si>
  <si>
    <t xml:space="preserve">    District Township</t>
  </si>
  <si>
    <t xml:space="preserve">    Longswamp Township</t>
  </si>
  <si>
    <t xml:space="preserve">    Rockland Township</t>
  </si>
  <si>
    <t xml:space="preserve">    Topton Borough</t>
  </si>
  <si>
    <t xml:space="preserve">    Lackawannock Township</t>
  </si>
  <si>
    <t xml:space="preserve">    West Middlesex Borough</t>
  </si>
  <si>
    <t>French Creek Township</t>
  </si>
  <si>
    <t>See Crawford Central</t>
  </si>
  <si>
    <t>Crawford County</t>
  </si>
  <si>
    <t>Wilmington Township</t>
  </si>
  <si>
    <t xml:space="preserve">    Catawissa Township (P)</t>
  </si>
  <si>
    <t>MILLERSBURG AREA</t>
  </si>
  <si>
    <t xml:space="preserve">    Millersburg Borough</t>
  </si>
  <si>
    <t xml:space="preserve">    Upper Paxton Township</t>
  </si>
  <si>
    <t>STEELTON-HIGHSPIRE</t>
  </si>
  <si>
    <t xml:space="preserve">    Highspire Borough</t>
  </si>
  <si>
    <t>CONRAD WEISER AREA</t>
  </si>
  <si>
    <t xml:space="preserve">    Heidelberg Township</t>
  </si>
  <si>
    <t xml:space="preserve">    North Heidelberg Township</t>
  </si>
  <si>
    <t xml:space="preserve">    Robesonia Borough</t>
  </si>
  <si>
    <t xml:space="preserve">    South Heidelberg Township</t>
  </si>
  <si>
    <t xml:space="preserve">    Wernersville Borough</t>
  </si>
  <si>
    <t xml:space="preserve">    Womelsdorf Borough</t>
  </si>
  <si>
    <t xml:space="preserve">    West Cocalico Township (P)</t>
  </si>
  <si>
    <t xml:space="preserve">        (Lancaster County)</t>
  </si>
  <si>
    <t>DANIEL BOONE AREA</t>
  </si>
  <si>
    <t xml:space="preserve">    Amity Township</t>
  </si>
  <si>
    <t xml:space="preserve">    Birdsboro Borough</t>
  </si>
  <si>
    <t>EXETER TOWNSHIP</t>
  </si>
  <si>
    <t xml:space="preserve">    Exeter Township</t>
  </si>
  <si>
    <t xml:space="preserve">    St. Lawrence Borough</t>
  </si>
  <si>
    <t>FLEETWOOD AREA</t>
  </si>
  <si>
    <t xml:space="preserve">    Fleetwood Borough</t>
  </si>
  <si>
    <t xml:space="preserve">    Maidencreek Township</t>
  </si>
  <si>
    <t xml:space="preserve">    Richmond Township</t>
  </si>
  <si>
    <t xml:space="preserve">     Newtown Township</t>
  </si>
  <si>
    <t>PENN DELCO UNION</t>
  </si>
  <si>
    <t xml:space="preserve">    Aston Township</t>
  </si>
  <si>
    <t xml:space="preserve">    Brookhaven Borough</t>
  </si>
  <si>
    <t xml:space="preserve">    Parkside Borough</t>
  </si>
  <si>
    <t>RADNOR TOWNSHIP</t>
  </si>
  <si>
    <t xml:space="preserve">RIDLEY </t>
  </si>
  <si>
    <t xml:space="preserve">    Eddystone Borough</t>
  </si>
  <si>
    <t xml:space="preserve">    Ridley Park Borough</t>
  </si>
  <si>
    <t xml:space="preserve">    Ridley Township</t>
  </si>
  <si>
    <t xml:space="preserve">See Susquehanna Community                      </t>
  </si>
  <si>
    <t xml:space="preserve">    Washingtonville Borough</t>
  </si>
  <si>
    <t xml:space="preserve">    West Hemlock Township</t>
  </si>
  <si>
    <t xml:space="preserve">    Riverside Borough</t>
  </si>
  <si>
    <t>Anthony Township</t>
  </si>
  <si>
    <t>See Warrior Run</t>
  </si>
  <si>
    <t>SOUTHEAST DELCO</t>
  </si>
  <si>
    <t xml:space="preserve">    Collingdale Borough</t>
  </si>
  <si>
    <t xml:space="preserve">    Darby Township</t>
  </si>
  <si>
    <t xml:space="preserve">    Folcroft Borough</t>
  </si>
  <si>
    <t xml:space="preserve">    Sharon Hill Borough</t>
  </si>
  <si>
    <t>SPRINGFIELD</t>
  </si>
  <si>
    <t xml:space="preserve">    Morton Borough</t>
  </si>
  <si>
    <t>UPPER DARBY</t>
  </si>
  <si>
    <t xml:space="preserve">    Clifton Heights Borough</t>
  </si>
  <si>
    <t xml:space="preserve">    Milbourne Borough</t>
  </si>
  <si>
    <t xml:space="preserve">    Upper Darby Township</t>
  </si>
  <si>
    <t>WALLINGFORD SWARTHMORE</t>
  </si>
  <si>
    <t xml:space="preserve">    Mayberry Township</t>
  </si>
  <si>
    <t xml:space="preserve">    Frankstown Township</t>
  </si>
  <si>
    <t xml:space="preserve">    Hollidaysburg Borough</t>
  </si>
  <si>
    <t xml:space="preserve">    Newry Borough</t>
  </si>
  <si>
    <t>SPRING COVE</t>
  </si>
  <si>
    <t xml:space="preserve">    Freedom Township</t>
  </si>
  <si>
    <t xml:space="preserve">    Huston Township</t>
  </si>
  <si>
    <t xml:space="preserve">    Martinsburg Borough</t>
  </si>
  <si>
    <t xml:space="preserve">    North Woodbury Township</t>
  </si>
  <si>
    <t xml:space="preserve">    Roaring Spring Borough</t>
  </si>
  <si>
    <t xml:space="preserve">    Taylor Township</t>
  </si>
  <si>
    <t>TYRONE AREA</t>
  </si>
  <si>
    <t xml:space="preserve">    Snyder Township</t>
  </si>
  <si>
    <t xml:space="preserve">    Tyrone Borough</t>
  </si>
  <si>
    <t xml:space="preserve">        (Centre County)</t>
  </si>
  <si>
    <t xml:space="preserve">    Birmingham Borough</t>
  </si>
  <si>
    <t xml:space="preserve">    Warriors Mark Township</t>
  </si>
  <si>
    <t>WILLIAMSBURG COMMUNITY</t>
  </si>
  <si>
    <t>ALTOONA AREA</t>
  </si>
  <si>
    <t xml:space="preserve">    Altoona City</t>
  </si>
  <si>
    <t xml:space="preserve">    Logan Township</t>
  </si>
  <si>
    <t xml:space="preserve">    Tyrone Township (P)</t>
  </si>
  <si>
    <t>BELLWOOD-ANTIS</t>
  </si>
  <si>
    <t xml:space="preserve">    Williamsburg Borough</t>
  </si>
  <si>
    <t>See Penn-Cambria</t>
  </si>
  <si>
    <t>Cambria County</t>
  </si>
  <si>
    <t>BRADFORD  COUNTY</t>
  </si>
  <si>
    <t>ATHENS</t>
  </si>
  <si>
    <t xml:space="preserve">    Athens Borough</t>
  </si>
  <si>
    <t xml:space="preserve">    Athens Township</t>
  </si>
  <si>
    <t xml:space="preserve">    Ridgebury Township</t>
  </si>
  <si>
    <t xml:space="preserve">    Sheshequin Township</t>
  </si>
  <si>
    <t xml:space="preserve">    Smithfield Township</t>
  </si>
  <si>
    <t xml:space="preserve">    Ulster Township</t>
  </si>
  <si>
    <t>CANTON AREA</t>
  </si>
  <si>
    <t xml:space="preserve">    Canton Borough</t>
  </si>
  <si>
    <t xml:space="preserve">    Canton Township</t>
  </si>
  <si>
    <t xml:space="preserve">    LeRoy Township</t>
  </si>
  <si>
    <t xml:space="preserve">    McIntyre Township</t>
  </si>
  <si>
    <t xml:space="preserve">        (Lycoming County)</t>
  </si>
  <si>
    <t xml:space="preserve">    McNett Township</t>
  </si>
  <si>
    <t>HARBORCREEK TOWNSHIP</t>
  </si>
  <si>
    <t>IROQUOIS</t>
  </si>
  <si>
    <t xml:space="preserve">    Lawrence Park Township</t>
  </si>
  <si>
    <t xml:space="preserve">    Wesleyville Borough</t>
  </si>
  <si>
    <t>MILLCREEK TOWNSHIP</t>
  </si>
  <si>
    <t>NORTH EAST</t>
  </si>
  <si>
    <t xml:space="preserve">    North East Borough</t>
  </si>
  <si>
    <t xml:space="preserve">    North East Township</t>
  </si>
  <si>
    <t>NORTHWESTERN</t>
  </si>
  <si>
    <t xml:space="preserve">    Albion Borough</t>
  </si>
  <si>
    <t xml:space="preserve">    Cranesville Borough</t>
  </si>
  <si>
    <t xml:space="preserve">    Elk Creek Township</t>
  </si>
  <si>
    <t xml:space="preserve">    Platea Borough</t>
  </si>
  <si>
    <t>UNION CITY AREA</t>
  </si>
  <si>
    <t xml:space="preserve">    Union City Borough</t>
  </si>
  <si>
    <t>WATTSBURG AREA</t>
  </si>
  <si>
    <t xml:space="preserve">    Wattsburg Borough</t>
  </si>
  <si>
    <t>FAYETTE  COUNTY</t>
  </si>
  <si>
    <t>ALBERT GALLATIN AREA</t>
  </si>
  <si>
    <t xml:space="preserve">    Fairchance Borough</t>
  </si>
  <si>
    <t xml:space="preserve">    Georges Township</t>
  </si>
  <si>
    <t xml:space="preserve">    German Township (P)</t>
  </si>
  <si>
    <t xml:space="preserve">    Masontown Borough</t>
  </si>
  <si>
    <t xml:space="preserve">    Menallen Township (P)</t>
  </si>
  <si>
    <t xml:space="preserve">    North Union Township</t>
  </si>
  <si>
    <t xml:space="preserve">    South Union Township</t>
  </si>
  <si>
    <t xml:space="preserve">    Uniontown City (P)</t>
  </si>
  <si>
    <t>UNIONTOWN AREA</t>
  </si>
  <si>
    <t xml:space="preserve">    Henry Clay Township</t>
  </si>
  <si>
    <t xml:space="preserve">    Markleysburg Borough</t>
  </si>
  <si>
    <t xml:space="preserve">    Anthony Township </t>
  </si>
  <si>
    <t xml:space="preserve">        (Montour County)</t>
  </si>
  <si>
    <t>Ralpho Township</t>
  </si>
  <si>
    <t>See Southern Columbia Area</t>
  </si>
  <si>
    <t>Riverside Borough</t>
  </si>
  <si>
    <t>See Danville Area</t>
  </si>
  <si>
    <t>Montour County</t>
  </si>
  <si>
    <t>PERRY  COUNTY</t>
  </si>
  <si>
    <t>GREENWOOD</t>
  </si>
  <si>
    <t xml:space="preserve">    Liverpool Borough</t>
  </si>
  <si>
    <t xml:space="preserve">    Liverpool Township</t>
  </si>
  <si>
    <t xml:space="preserve">    Millerstown Borough</t>
  </si>
  <si>
    <t xml:space="preserve">        (Juniata County)</t>
  </si>
  <si>
    <t>NEWPORT</t>
  </si>
  <si>
    <t xml:space="preserve">    Newtown Township</t>
  </si>
  <si>
    <t xml:space="preserve">    Northampton Township</t>
  </si>
  <si>
    <t xml:space="preserve">    Upper Makefield Township</t>
  </si>
  <si>
    <t xml:space="preserve">    Wrightstown Township</t>
  </si>
  <si>
    <t>MORRISVILLE BOROUGH</t>
  </si>
  <si>
    <t>NESHAMINY</t>
  </si>
  <si>
    <t xml:space="preserve">    Hulmeville Borough</t>
  </si>
  <si>
    <t xml:space="preserve">    Langhorne Borough</t>
  </si>
  <si>
    <t xml:space="preserve">    Langhorne Manor Borough</t>
  </si>
  <si>
    <t xml:space="preserve">    Lower Southampton Township</t>
  </si>
  <si>
    <t xml:space="preserve">    Nicholson Township</t>
  </si>
  <si>
    <t xml:space="preserve">    Point Marion Borough</t>
  </si>
  <si>
    <t xml:space="preserve">    Smithfield Borough</t>
  </si>
  <si>
    <t xml:space="preserve">    Springhill Township</t>
  </si>
  <si>
    <t>BROWNSVILLE AREA</t>
  </si>
  <si>
    <t xml:space="preserve">    Brownsville Borough</t>
  </si>
  <si>
    <t xml:space="preserve">    Brownsville Township</t>
  </si>
  <si>
    <t xml:space="preserve">    Penndel Borough</t>
  </si>
  <si>
    <t>NEW HOPE-SOLEBURY</t>
  </si>
  <si>
    <t xml:space="preserve">    New Hope Borough</t>
  </si>
  <si>
    <t xml:space="preserve">    Solebury Township</t>
  </si>
  <si>
    <t>PALISADES</t>
  </si>
  <si>
    <t xml:space="preserve">    Bridgeton Township</t>
  </si>
  <si>
    <t xml:space="preserve">    Durham Township</t>
  </si>
  <si>
    <t xml:space="preserve">    Nockamixon Township</t>
  </si>
  <si>
    <t xml:space="preserve">    Riegelsville Borough (P)</t>
  </si>
  <si>
    <t xml:space="preserve">    Tinicum Township</t>
  </si>
  <si>
    <t>PENNRIDGE</t>
  </si>
  <si>
    <t xml:space="preserve">    Bedminster Township</t>
  </si>
  <si>
    <t xml:space="preserve">    Dublin Borough</t>
  </si>
  <si>
    <t xml:space="preserve">    East Rockhill Township</t>
  </si>
  <si>
    <t xml:space="preserve">    Hilltown Township (P)</t>
  </si>
  <si>
    <t xml:space="preserve">    Perkasie Borough</t>
  </si>
  <si>
    <t xml:space="preserve">    Sellersville Borough</t>
  </si>
  <si>
    <t xml:space="preserve">    Silverdale Borough</t>
  </si>
  <si>
    <t xml:space="preserve">    West Rockhill Township</t>
  </si>
  <si>
    <t>PENNSBURY</t>
  </si>
  <si>
    <t xml:space="preserve">    Falls Township</t>
  </si>
  <si>
    <t xml:space="preserve">    Lower Makefield Township</t>
  </si>
  <si>
    <t xml:space="preserve">    Tullytown Borough</t>
  </si>
  <si>
    <t xml:space="preserve">    Northern Cambria Borough</t>
  </si>
  <si>
    <t xml:space="preserve">    Frailey Township</t>
  </si>
  <si>
    <t xml:space="preserve">    Pine Grove Borough</t>
  </si>
  <si>
    <t xml:space="preserve">    Pine Grove Township</t>
  </si>
  <si>
    <t xml:space="preserve">    Tremont Borough</t>
  </si>
  <si>
    <t xml:space="preserve">    Tremont Township</t>
  </si>
  <si>
    <t>POTTSVILLE AREA</t>
  </si>
  <si>
    <t xml:space="preserve">    Mechanicsville Borough</t>
  </si>
  <si>
    <t xml:space="preserve">    Mount Carbon Borough</t>
  </si>
  <si>
    <t xml:space="preserve">    Norwegian Township</t>
  </si>
  <si>
    <t xml:space="preserve">    Palo Alto Borough</t>
  </si>
  <si>
    <t xml:space="preserve">    Port Carbon Borough</t>
  </si>
  <si>
    <t xml:space="preserve">    Pottsville City</t>
  </si>
  <si>
    <t>SAINT CLAIR AREA</t>
  </si>
  <si>
    <t xml:space="preserve">    Blythe Township</t>
  </si>
  <si>
    <t xml:space="preserve">    Oneida Township</t>
  </si>
  <si>
    <t>JUNIATA VALLEY</t>
  </si>
  <si>
    <t xml:space="preserve">    Alexandria Borough</t>
  </si>
  <si>
    <t xml:space="preserve">    Barree Township</t>
  </si>
  <si>
    <t xml:space="preserve">    Petersburg Borough</t>
  </si>
  <si>
    <t xml:space="preserve">    Spruce Creek Township</t>
  </si>
  <si>
    <t xml:space="preserve">    West Township</t>
  </si>
  <si>
    <t>MOUNT UNION AREA</t>
  </si>
  <si>
    <t xml:space="preserve">    Mapleton Borough</t>
  </si>
  <si>
    <t xml:space="preserve">    Shirley Township</t>
  </si>
  <si>
    <t xml:space="preserve">    Shirleysburg Borough</t>
  </si>
  <si>
    <t xml:space="preserve">    Kistler Borough</t>
  </si>
  <si>
    <t xml:space="preserve">        (Mifflin County)</t>
  </si>
  <si>
    <t xml:space="preserve">    Newton Hamilton Borough</t>
  </si>
  <si>
    <t>SOUTHERN HUNTINGDON</t>
  </si>
  <si>
    <t xml:space="preserve">    Cass Township</t>
  </si>
  <si>
    <t xml:space="preserve">    Cassville Borough</t>
  </si>
  <si>
    <t xml:space="preserve">    Cromwell Township</t>
  </si>
  <si>
    <t xml:space="preserve">    Orbisonia Borough</t>
  </si>
  <si>
    <t xml:space="preserve">    Saltillo Borough</t>
  </si>
  <si>
    <t xml:space="preserve">    Shade Gap Borough</t>
  </si>
  <si>
    <t xml:space="preserve">    Tell Township</t>
  </si>
  <si>
    <t xml:space="preserve">    Three Springs Borough</t>
  </si>
  <si>
    <t>Broad Top City Borough</t>
  </si>
  <si>
    <t>See Tussey Mountain</t>
  </si>
  <si>
    <t>Bedford County</t>
  </si>
  <si>
    <t>Carbon Township</t>
  </si>
  <si>
    <t>Coalmont Borough</t>
  </si>
  <si>
    <t>Dudley Borough</t>
  </si>
  <si>
    <t>Hopewell Township</t>
  </si>
  <si>
    <t>Todd Township</t>
  </si>
  <si>
    <t>Wood Township</t>
  </si>
  <si>
    <t>Birmingham Borough</t>
  </si>
  <si>
    <t>Franklin Township</t>
  </si>
  <si>
    <t>Warriors Mark Township</t>
  </si>
  <si>
    <t>INDIANA  COUNTY</t>
  </si>
  <si>
    <t>BLAIRSVILLE-SALTSBURG</t>
  </si>
  <si>
    <t xml:space="preserve">    Blairsville Borough</t>
  </si>
  <si>
    <t xml:space="preserve">    Saltsburg Borough</t>
  </si>
  <si>
    <t xml:space="preserve">    Loyalhanna Township</t>
  </si>
  <si>
    <t>HOMER CENTER</t>
  </si>
  <si>
    <t xml:space="preserve">    Bridgewater Borough </t>
  </si>
  <si>
    <t>Chadds Ford Township</t>
  </si>
  <si>
    <t xml:space="preserve">    Chadds Ford Township</t>
  </si>
  <si>
    <t xml:space="preserve">    Rockhill Furnace Borough</t>
  </si>
  <si>
    <t xml:space="preserve">    Chapman Borough</t>
  </si>
  <si>
    <t xml:space="preserve">    St. Clair Borough</t>
  </si>
  <si>
    <t xml:space="preserve">    Bell Acres Township</t>
  </si>
  <si>
    <t xml:space="preserve">    Aldan Borough</t>
  </si>
  <si>
    <t xml:space="preserve">    Thornhurst Township</t>
  </si>
  <si>
    <t xml:space="preserve">    Prospect Borough</t>
  </si>
  <si>
    <t xml:space="preserve">    Slippery Rock Borough</t>
  </si>
  <si>
    <t xml:space="preserve">    Slippery Rock Township</t>
  </si>
  <si>
    <t xml:space="preserve">    West Liberty Borough</t>
  </si>
  <si>
    <t xml:space="preserve">    Worth Township</t>
  </si>
  <si>
    <t>SOUTH BUTLER COUNTY</t>
  </si>
  <si>
    <t xml:space="preserve">    Clinton Township</t>
  </si>
  <si>
    <t xml:space="preserve">    Pavia Township</t>
  </si>
  <si>
    <t xml:space="preserve">    Homer City Borough</t>
  </si>
  <si>
    <t>INDIANA AREA</t>
  </si>
  <si>
    <t xml:space="preserve">    Armstrong Township</t>
  </si>
  <si>
    <t xml:space="preserve">    Indiana Borough</t>
  </si>
  <si>
    <t xml:space="preserve">    Shelocta Borough</t>
  </si>
  <si>
    <t>MARION CENTER AREA</t>
  </si>
  <si>
    <t xml:space="preserve">    Canoe Township (P)</t>
  </si>
  <si>
    <t xml:space="preserve">    Creekside Borough</t>
  </si>
  <si>
    <t xml:space="preserve">    East Mahoning Township</t>
  </si>
  <si>
    <t xml:space="preserve">    Ernest Borough</t>
  </si>
  <si>
    <t xml:space="preserve">    Grant Township</t>
  </si>
  <si>
    <t xml:space="preserve">    Marion Center Borough</t>
  </si>
  <si>
    <t xml:space="preserve">    Plumville Borough</t>
  </si>
  <si>
    <t xml:space="preserve">    Rayne Township</t>
  </si>
  <si>
    <t xml:space="preserve">    South Mahoning Township</t>
  </si>
  <si>
    <t>PENNS MANOR AREA</t>
  </si>
  <si>
    <t xml:space="preserve">    Cherryhill Township</t>
  </si>
  <si>
    <t xml:space="preserve">    Clymer Borough</t>
  </si>
  <si>
    <t>PURCHASE LINE</t>
  </si>
  <si>
    <t xml:space="preserve">    Glen Campbell Borough</t>
  </si>
  <si>
    <t xml:space="preserve">    Bell Township</t>
  </si>
  <si>
    <t xml:space="preserve">        (Clearfield County)</t>
  </si>
  <si>
    <t xml:space="preserve">    Burnside Borough</t>
  </si>
  <si>
    <t xml:space="preserve">    Mahaffey Borough</t>
  </si>
  <si>
    <t xml:space="preserve">    New Washington Borough</t>
  </si>
  <si>
    <t>UNITED</t>
  </si>
  <si>
    <t xml:space="preserve">    Armagh Borough</t>
  </si>
  <si>
    <t xml:space="preserve">    Brush Valley Township</t>
  </si>
  <si>
    <t xml:space="preserve">    Buffington Township</t>
  </si>
  <si>
    <t xml:space="preserve">    East Wheatfield Township</t>
  </si>
  <si>
    <t xml:space="preserve">    Barr Township</t>
  </si>
  <si>
    <t xml:space="preserve">    Susquehanna Township</t>
  </si>
  <si>
    <t>PENN-CAMBRIA</t>
  </si>
  <si>
    <t xml:space="preserve">    Allegheny Township</t>
  </si>
  <si>
    <t xml:space="preserve">    Ashville Borough</t>
  </si>
  <si>
    <t xml:space="preserve">    Cresson Borough</t>
  </si>
  <si>
    <t xml:space="preserve">    Cresson Township</t>
  </si>
  <si>
    <t xml:space="preserve">    Dean Township</t>
  </si>
  <si>
    <t xml:space="preserve">    St. Mary's City</t>
  </si>
  <si>
    <t>See Armstrong</t>
  </si>
  <si>
    <t>West Mahoning Township</t>
  </si>
  <si>
    <t>Cherry Tree Borough</t>
  </si>
  <si>
    <t>See Harmony</t>
  </si>
  <si>
    <t>See Punxsutawney Area</t>
  </si>
  <si>
    <t>Canoe Township (P)</t>
  </si>
  <si>
    <t>North Mahoning Township</t>
  </si>
  <si>
    <t>JEFFERSON  COUNTY</t>
  </si>
  <si>
    <t>BROCKWAY AREA</t>
  </si>
  <si>
    <t xml:space="preserve">    Brockway Borough</t>
  </si>
  <si>
    <t xml:space="preserve">    Polk Township</t>
  </si>
  <si>
    <t>BROOKVILLE AREA</t>
  </si>
  <si>
    <t xml:space="preserve">    Brookville Borough</t>
  </si>
  <si>
    <t xml:space="preserve">    Clover Township</t>
  </si>
  <si>
    <t xml:space="preserve">    Eldred Township</t>
  </si>
  <si>
    <t xml:space="preserve">    Heath Township</t>
  </si>
  <si>
    <t xml:space="preserve">    Pinecreek Township</t>
  </si>
  <si>
    <t xml:space="preserve">    Rose Township</t>
  </si>
  <si>
    <t xml:space="preserve">    Summerville Borough</t>
  </si>
  <si>
    <t xml:space="preserve">    Warsaw Township</t>
  </si>
  <si>
    <t>PUNXSUTAWNEY AREA</t>
  </si>
  <si>
    <t xml:space="preserve">    Big Run Borough</t>
  </si>
  <si>
    <t xml:space="preserve">    Gaskill Township</t>
  </si>
  <si>
    <t xml:space="preserve">    McCalmont Township</t>
  </si>
  <si>
    <t xml:space="preserve">    Oliver Township</t>
  </si>
  <si>
    <t xml:space="preserve">    Punxsutawney Borough</t>
  </si>
  <si>
    <t xml:space="preserve">    Ringgold Township</t>
  </si>
  <si>
    <t xml:space="preserve">    Timblin Borough</t>
  </si>
  <si>
    <t xml:space="preserve">    Worthville Borough</t>
  </si>
  <si>
    <t xml:space="preserve">    Young Township</t>
  </si>
  <si>
    <t xml:space="preserve">    Banks Township</t>
  </si>
  <si>
    <t xml:space="preserve">    North Mahoning Township</t>
  </si>
  <si>
    <t>Corsica Borough</t>
  </si>
  <si>
    <t>See Clarion-Limestone Area</t>
  </si>
  <si>
    <t>Union Township</t>
  </si>
  <si>
    <t>Falls Creek Borough (P)</t>
  </si>
  <si>
    <t>See Dubois Area</t>
  </si>
  <si>
    <t>Reynoldsville Borough</t>
  </si>
  <si>
    <t>Sykesville Borough</t>
  </si>
  <si>
    <t>Winslow Township</t>
  </si>
  <si>
    <t>JUNIATA  COUNTY</t>
  </si>
  <si>
    <t>Scalp Level Borough</t>
  </si>
  <si>
    <t>See Windber Area</t>
  </si>
  <si>
    <t>Somerset County</t>
  </si>
  <si>
    <t>CAMERON  COUNTY</t>
  </si>
  <si>
    <t>CAMERON COUNTY</t>
  </si>
  <si>
    <t xml:space="preserve">    Driftwood Borough</t>
  </si>
  <si>
    <t xml:space="preserve">    Emporium Borough</t>
  </si>
  <si>
    <t xml:space="preserve">    Gibson Township</t>
  </si>
  <si>
    <t xml:space="preserve">    Grove Township</t>
  </si>
  <si>
    <t xml:space="preserve">    Lumber Township</t>
  </si>
  <si>
    <t xml:space="preserve">    Allegheny Township </t>
  </si>
  <si>
    <t xml:space="preserve">    Port Royal Borough</t>
  </si>
  <si>
    <t xml:space="preserve">    Spruce Hill Township</t>
  </si>
  <si>
    <t xml:space="preserve">    Thompsontown Borough</t>
  </si>
  <si>
    <t xml:space="preserve">    Turbett Township</t>
  </si>
  <si>
    <t>Greenwood Township</t>
  </si>
  <si>
    <t>See Greenwood</t>
  </si>
  <si>
    <t>LACKAWANNA  COUNTY</t>
  </si>
  <si>
    <t>ABINGTON HEIGHTS</t>
  </si>
  <si>
    <t xml:space="preserve">    Abington Township</t>
  </si>
  <si>
    <t xml:space="preserve">    Clarks Green Borough</t>
  </si>
  <si>
    <t xml:space="preserve">    Clarks Summit Borough</t>
  </si>
  <si>
    <t xml:space="preserve">    Glenburn Township</t>
  </si>
  <si>
    <t xml:space="preserve">    Newton Township</t>
  </si>
  <si>
    <t xml:space="preserve">    North Abington Township</t>
  </si>
  <si>
    <t xml:space="preserve">    Kidder Township (P)</t>
  </si>
  <si>
    <t xml:space="preserve">    Penn Forest Township</t>
  </si>
  <si>
    <t>LEHIGHTON AREA</t>
  </si>
  <si>
    <t xml:space="preserve">    East Penn Township</t>
  </si>
  <si>
    <t xml:space="preserve">    Lehighton Borough</t>
  </si>
  <si>
    <t xml:space="preserve">    Mahoning Township</t>
  </si>
  <si>
    <t xml:space="preserve">    Parryville Borough</t>
  </si>
  <si>
    <t xml:space="preserve">    Weissport Borough</t>
  </si>
  <si>
    <t>PALMERTON AREA</t>
  </si>
  <si>
    <t xml:space="preserve">    Bowmanstown Borough</t>
  </si>
  <si>
    <t xml:space="preserve">    Lower Towamensing Township</t>
  </si>
  <si>
    <t xml:space="preserve">    Palmerton Borough</t>
  </si>
  <si>
    <t xml:space="preserve">    Towamensing Township</t>
  </si>
  <si>
    <t>PANTHER VALLEY</t>
  </si>
  <si>
    <t xml:space="preserve">    Lansford Borough</t>
  </si>
  <si>
    <t xml:space="preserve">    Nesquehoning Borough</t>
  </si>
  <si>
    <t xml:space="preserve">    Summit Hill Borough</t>
  </si>
  <si>
    <t xml:space="preserve">        (Schuylkill County)</t>
  </si>
  <si>
    <t>WEATHERLY AREA</t>
  </si>
  <si>
    <t xml:space="preserve">    East Side Borough</t>
  </si>
  <si>
    <t xml:space="preserve">    Lausanne Township</t>
  </si>
  <si>
    <t xml:space="preserve">    Lehigh Township</t>
  </si>
  <si>
    <t xml:space="preserve">    Packer Township</t>
  </si>
  <si>
    <t xml:space="preserve">    Weatherly Borough</t>
  </si>
  <si>
    <t>Banks Township</t>
  </si>
  <si>
    <t>See Hazleton Area</t>
  </si>
  <si>
    <t>Luzerne County</t>
  </si>
  <si>
    <t xml:space="preserve">    Choconut Township</t>
  </si>
  <si>
    <t xml:space="preserve">    Forest Lake Township</t>
  </si>
  <si>
    <t xml:space="preserve">    Friendsville Borough</t>
  </si>
  <si>
    <t xml:space="preserve">    Jessup Township</t>
  </si>
  <si>
    <t xml:space="preserve">    Little Meadows Borough</t>
  </si>
  <si>
    <t xml:space="preserve">    Montrose Borough</t>
  </si>
  <si>
    <t xml:space="preserve">    Silver Lake Township</t>
  </si>
  <si>
    <t>MOUNTAIN VIEW</t>
  </si>
  <si>
    <t xml:space="preserve">    Brooklyn Township</t>
  </si>
  <si>
    <t xml:space="preserve">    Clifford Township</t>
  </si>
  <si>
    <t xml:space="preserve">    Harford Township</t>
  </si>
  <si>
    <t xml:space="preserve">    Hop Bottom Borough</t>
  </si>
  <si>
    <t xml:space="preserve">    Lathrop Township</t>
  </si>
  <si>
    <t xml:space="preserve">    Lenox Township</t>
  </si>
  <si>
    <t>SUSQUEHANNA COMMUNITY</t>
  </si>
  <si>
    <t xml:space="preserve">    Ararat Township</t>
  </si>
  <si>
    <t xml:space="preserve">    Lanesboro Borough</t>
  </si>
  <si>
    <t xml:space="preserve">    Oakland Borough</t>
  </si>
  <si>
    <t xml:space="preserve">    Susquehanna Borough</t>
  </si>
  <si>
    <t xml:space="preserve">    Thompson Borough</t>
  </si>
  <si>
    <t xml:space="preserve">    Starrucca Borough</t>
  </si>
  <si>
    <t>TIOGA  COUNTY</t>
  </si>
  <si>
    <t>NORTHERN TIOGA</t>
  </si>
  <si>
    <t xml:space="preserve">    Brookfield Township</t>
  </si>
  <si>
    <t xml:space="preserve">    Chatham Township</t>
  </si>
  <si>
    <t xml:space="preserve">    Clymer Township</t>
  </si>
  <si>
    <t xml:space="preserve">    Deerfield Township</t>
  </si>
  <si>
    <t xml:space="preserve">    Elkland Borough</t>
  </si>
  <si>
    <t xml:space="preserve">    Knoxville Borough</t>
  </si>
  <si>
    <t xml:space="preserve">    Lawrenceville Borough</t>
  </si>
  <si>
    <t>BALDWIN-WHITEHALL</t>
  </si>
  <si>
    <t xml:space="preserve">    Baldwin Borough</t>
  </si>
  <si>
    <t>EASTERN LANCASTER COUNTY</t>
  </si>
  <si>
    <t xml:space="preserve">    East Earl Township</t>
  </si>
  <si>
    <t xml:space="preserve">    New Holland Borough</t>
  </si>
  <si>
    <t xml:space="preserve">    Terre Hill Borough</t>
  </si>
  <si>
    <t xml:space="preserve">    Cogan House Township</t>
  </si>
  <si>
    <t>WELLSBORO AREA</t>
  </si>
  <si>
    <t xml:space="preserve">    Charleston Township</t>
  </si>
  <si>
    <t xml:space="preserve">    Delmar Township</t>
  </si>
  <si>
    <t xml:space="preserve">    Duncan Township</t>
  </si>
  <si>
    <t xml:space="preserve">    Middlebury Township</t>
  </si>
  <si>
    <t xml:space="preserve">    Wellsboro Borough</t>
  </si>
  <si>
    <t>Elk Township</t>
  </si>
  <si>
    <t>See Galeton Area</t>
  </si>
  <si>
    <t>Gaines Township</t>
  </si>
  <si>
    <t>UNION  COUNTY</t>
  </si>
  <si>
    <t xml:space="preserve">    Baldwin Township</t>
  </si>
  <si>
    <t xml:space="preserve">    Pittsburgh City (P)</t>
  </si>
  <si>
    <t xml:space="preserve">    Pleasant Hills Borough (P)</t>
  </si>
  <si>
    <t xml:space="preserve">    Whitehall Borough</t>
  </si>
  <si>
    <t>BETHEL PARK</t>
  </si>
  <si>
    <t xml:space="preserve">    Bethel Park Borough</t>
  </si>
  <si>
    <t xml:space="preserve">    Castle Shannon Borough (P)</t>
  </si>
  <si>
    <t>BRENTWOOD BOROUGH</t>
  </si>
  <si>
    <t>CARLYNTON</t>
  </si>
  <si>
    <t xml:space="preserve">    Carnegie Borough</t>
  </si>
  <si>
    <t xml:space="preserve">    Lancaster City</t>
  </si>
  <si>
    <t>MANHEIM CENTRAL</t>
  </si>
  <si>
    <t xml:space="preserve">    Manheim Borough</t>
  </si>
  <si>
    <t xml:space="preserve">    Rapho Township</t>
  </si>
  <si>
    <t>MANHEIM TOWNSHIP</t>
  </si>
  <si>
    <t>PENN MANOR</t>
  </si>
  <si>
    <t xml:space="preserve">    Conestoga Township</t>
  </si>
  <si>
    <t xml:space="preserve">    Martic Township</t>
  </si>
  <si>
    <t xml:space="preserve">    Millersville Borough</t>
  </si>
  <si>
    <t xml:space="preserve">    Pequea Township</t>
  </si>
  <si>
    <t>PEQUEA  VALLEY</t>
  </si>
  <si>
    <t xml:space="preserve">    Leacock Township</t>
  </si>
  <si>
    <t xml:space="preserve">    Paradise Township</t>
  </si>
  <si>
    <t xml:space="preserve">    Salisbury Township</t>
  </si>
  <si>
    <t>SOLANCO</t>
  </si>
  <si>
    <t xml:space="preserve">    Bart Township</t>
  </si>
  <si>
    <t xml:space="preserve">    Drumore Township</t>
  </si>
  <si>
    <t xml:space="preserve">    East Drumore Township</t>
  </si>
  <si>
    <t xml:space="preserve">    Eden Township</t>
  </si>
  <si>
    <t xml:space="preserve">    Fulton Township</t>
  </si>
  <si>
    <t xml:space="preserve">    Little Britain Township</t>
  </si>
  <si>
    <t xml:space="preserve">           Clearfield County</t>
  </si>
  <si>
    <t>Rush Township</t>
  </si>
  <si>
    <t>South Philipsburg Borough</t>
  </si>
  <si>
    <t>Curtin Township</t>
  </si>
  <si>
    <t>See Keystone Central</t>
  </si>
  <si>
    <t>Liberty Township</t>
  </si>
  <si>
    <t>CHESTER  COUNTY</t>
  </si>
  <si>
    <t>AVON-GROVE</t>
  </si>
  <si>
    <t xml:space="preserve">    Avondale Borough</t>
  </si>
  <si>
    <t xml:space="preserve">    London Britain Township</t>
  </si>
  <si>
    <t xml:space="preserve">    London Grove Township</t>
  </si>
  <si>
    <t xml:space="preserve">    New London Township</t>
  </si>
  <si>
    <t xml:space="preserve">    West Grove Borough</t>
  </si>
  <si>
    <t>COATESVILLE AREA</t>
  </si>
  <si>
    <t xml:space="preserve">    Caln  Township</t>
  </si>
  <si>
    <t xml:space="preserve">    Coatesville City</t>
  </si>
  <si>
    <t xml:space="preserve">    Willistown Township</t>
  </si>
  <si>
    <t>KENNETT CONSOLIDATED</t>
  </si>
  <si>
    <t xml:space="preserve">    East Marlborough Township (P)</t>
  </si>
  <si>
    <t xml:space="preserve">    Kennett Square Borough</t>
  </si>
  <si>
    <t xml:space="preserve">    Kennett Township</t>
  </si>
  <si>
    <t xml:space="preserve">    West Buffalo Township</t>
  </si>
  <si>
    <t>Gregg Township</t>
  </si>
  <si>
    <t>White Deer Township</t>
  </si>
  <si>
    <t>See Milton Area</t>
  </si>
  <si>
    <t>VENANGO  COUNTY</t>
  </si>
  <si>
    <t>CRANBERRY AREA</t>
  </si>
  <si>
    <t xml:space="preserve">    Pinegrove Township</t>
  </si>
  <si>
    <t>FRANKLIN AREA</t>
  </si>
  <si>
    <t xml:space="preserve">    Barkeyville Borough</t>
  </si>
  <si>
    <t xml:space="preserve">    Canal Township</t>
  </si>
  <si>
    <t xml:space="preserve">    Clintonville Borough</t>
  </si>
  <si>
    <t xml:space="preserve">    Franklin City</t>
  </si>
  <si>
    <t xml:space="preserve">    Frenchcreek Township</t>
  </si>
  <si>
    <t xml:space="preserve">    Irwin Township</t>
  </si>
  <si>
    <t xml:space="preserve">    Mineral Township</t>
  </si>
  <si>
    <t xml:space="preserve">    Polk Borough</t>
  </si>
  <si>
    <t xml:space="preserve">    Sandycreek Township</t>
  </si>
  <si>
    <t xml:space="preserve">    Utica Borough</t>
  </si>
  <si>
    <t xml:space="preserve">    Victory Township</t>
  </si>
  <si>
    <t>OIL CITY AREA</t>
  </si>
  <si>
    <t xml:space="preserve">    Cornplanter Township</t>
  </si>
  <si>
    <t xml:space="preserve">    Oil City City</t>
  </si>
  <si>
    <t xml:space="preserve">    Rouseville Borough</t>
  </si>
  <si>
    <t>TITUSVILLE AREA</t>
  </si>
  <si>
    <t xml:space="preserve">    Cherrytree Township</t>
  </si>
  <si>
    <t xml:space="preserve">    Oilcreek Township</t>
  </si>
  <si>
    <t xml:space="preserve">    Pleasant Township</t>
  </si>
  <si>
    <t xml:space="preserve">    Sheffield Township</t>
  </si>
  <si>
    <t xml:space="preserve">    Sugar Grove Borough</t>
  </si>
  <si>
    <t xml:space="preserve">    Tidioute Borough</t>
  </si>
  <si>
    <t xml:space="preserve">    Triumph Township</t>
  </si>
  <si>
    <t xml:space="preserve">    Warren Borough</t>
  </si>
  <si>
    <t xml:space="preserve">    Youngsville Borough</t>
  </si>
  <si>
    <t xml:space="preserve">    Freehold Township</t>
  </si>
  <si>
    <t xml:space="preserve">    Glade Township</t>
  </si>
  <si>
    <t xml:space="preserve">    Mead Township</t>
  </si>
  <si>
    <t xml:space="preserve">    Pittsfield Township</t>
  </si>
  <si>
    <t xml:space="preserve">    McKeesport City</t>
  </si>
  <si>
    <t xml:space="preserve">    South Versailles Township (P)</t>
  </si>
  <si>
    <t xml:space="preserve">    Versailles Borough</t>
  </si>
  <si>
    <t xml:space="preserve">    White Oak Borough (P)</t>
  </si>
  <si>
    <t>MONTOUR</t>
  </si>
  <si>
    <t xml:space="preserve">    Ingram Borough</t>
  </si>
  <si>
    <t xml:space="preserve">    Kennedy Township</t>
  </si>
  <si>
    <t xml:space="preserve">    Pennsbury Village Borough</t>
  </si>
  <si>
    <t xml:space="preserve">    Robinson Township</t>
  </si>
  <si>
    <t xml:space="preserve">    Thornburg Borough</t>
  </si>
  <si>
    <t>MOON AREA</t>
  </si>
  <si>
    <t xml:space="preserve">    Crescent Township</t>
  </si>
  <si>
    <t xml:space="preserve">    Moon Township</t>
  </si>
  <si>
    <t>NORTH ALLEGHENY</t>
  </si>
  <si>
    <t xml:space="preserve">    Bradford Woods Borough</t>
  </si>
  <si>
    <t xml:space="preserve">    Franklin Park Borough</t>
  </si>
  <si>
    <t xml:space="preserve">    Marshall Township</t>
  </si>
  <si>
    <t xml:space="preserve">    McCandless Township</t>
  </si>
  <si>
    <t>NORTHGATE</t>
  </si>
  <si>
    <t xml:space="preserve">    Avalon Borough</t>
  </si>
  <si>
    <t xml:space="preserve">    Bellevue Borough</t>
  </si>
  <si>
    <t>NORTH  HILLS</t>
  </si>
  <si>
    <t xml:space="preserve">    Ross Township</t>
  </si>
  <si>
    <t xml:space="preserve">    West View Borough</t>
  </si>
  <si>
    <t>PENN HILLS TOWNSHIP</t>
  </si>
  <si>
    <t>PINE-RICHLAND</t>
  </si>
  <si>
    <t xml:space="preserve">    Pine Township</t>
  </si>
  <si>
    <t xml:space="preserve">    North Cornwall Township</t>
  </si>
  <si>
    <t xml:space="preserve">    North Lebanon Township</t>
  </si>
  <si>
    <t xml:space="preserve">    South Lebanon Township</t>
  </si>
  <si>
    <t xml:space="preserve">    West Cornwall Township</t>
  </si>
  <si>
    <t>EASTERN LEBANON COUNTY</t>
  </si>
  <si>
    <t xml:space="preserve">    Myerstown Borough</t>
  </si>
  <si>
    <t xml:space="preserve">    Richland Borough</t>
  </si>
  <si>
    <t>LEBANON</t>
  </si>
  <si>
    <t xml:space="preserve">    Lebanon City</t>
  </si>
  <si>
    <t xml:space="preserve">    West Lebanon Township</t>
  </si>
  <si>
    <t>NORTHERN LEBANON</t>
  </si>
  <si>
    <t xml:space="preserve">    Cold Spring Township</t>
  </si>
  <si>
    <t xml:space="preserve">    Jonestown Borough</t>
  </si>
  <si>
    <t>PALMYRA AREA</t>
  </si>
  <si>
    <t xml:space="preserve">    Leetsdale Borough</t>
  </si>
  <si>
    <t xml:space="preserve">    Osborne Borough</t>
  </si>
  <si>
    <t xml:space="preserve">    Sewickley Borough</t>
  </si>
  <si>
    <t xml:space="preserve">    Sewickley Heights Borough</t>
  </si>
  <si>
    <t xml:space="preserve">    Sewickley Hills Borough</t>
  </si>
  <si>
    <t>RIVERVIEW</t>
  </si>
  <si>
    <t xml:space="preserve">    Oakmont Borough</t>
  </si>
  <si>
    <t xml:space="preserve">    Verona Borough</t>
  </si>
  <si>
    <t>SHALER AREA</t>
  </si>
  <si>
    <t xml:space="preserve">    Etna Borough</t>
  </si>
  <si>
    <t xml:space="preserve">    Millvale Borough</t>
  </si>
  <si>
    <t xml:space="preserve">    Reserve Township</t>
  </si>
  <si>
    <t xml:space="preserve">    Shaler Township</t>
  </si>
  <si>
    <t>SOUTH ALLEGHENY</t>
  </si>
  <si>
    <t xml:space="preserve">    Glassport Borough</t>
  </si>
  <si>
    <t xml:space="preserve">    Liberty Borough</t>
  </si>
  <si>
    <t xml:space="preserve">    North Catasauqua Borough</t>
  </si>
  <si>
    <t xml:space="preserve">        (Northampton County)</t>
  </si>
  <si>
    <t>EAST PENN</t>
  </si>
  <si>
    <t xml:space="preserve">    Alburtis Borough</t>
  </si>
  <si>
    <t>See Spring Ford Area</t>
  </si>
  <si>
    <t>CLARION  COUNTY</t>
  </si>
  <si>
    <t>ALLEGHENY-CLARION VALLEY</t>
  </si>
  <si>
    <t xml:space="preserve">    Foxburg Borough</t>
  </si>
  <si>
    <t xml:space="preserve">    St. Petersburg Borough</t>
  </si>
  <si>
    <t xml:space="preserve">    Hovey Township</t>
  </si>
  <si>
    <t xml:space="preserve">    Parker City Borough</t>
  </si>
  <si>
    <t xml:space="preserve">    Emlenton Borough</t>
  </si>
  <si>
    <t xml:space="preserve">        (Venango County)</t>
  </si>
  <si>
    <t xml:space="preserve">    Scrubgrass Township</t>
  </si>
  <si>
    <t>CLARION AREA</t>
  </si>
  <si>
    <t xml:space="preserve">    Clarion Borough</t>
  </si>
  <si>
    <t xml:space="preserve">    Monroe Township (P)</t>
  </si>
  <si>
    <t xml:space="preserve">    Paint Township</t>
  </si>
  <si>
    <t>CLARION-LIMESTONE AREA</t>
  </si>
  <si>
    <t xml:space="preserve">    Clarion Township</t>
  </si>
  <si>
    <t xml:space="preserve">    Limestone Township</t>
  </si>
  <si>
    <t xml:space="preserve">    Millcreek Township</t>
  </si>
  <si>
    <t xml:space="preserve">    Strattonville Borough</t>
  </si>
  <si>
    <t xml:space="preserve">    Corsica Borough</t>
  </si>
  <si>
    <t xml:space="preserve">        (Jefferson County)</t>
  </si>
  <si>
    <t>KEYSTONE</t>
  </si>
  <si>
    <t xml:space="preserve">    Fallowfield Township</t>
  </si>
  <si>
    <t xml:space="preserve">    North Charleroi Borough</t>
  </si>
  <si>
    <t xml:space="preserve">    Speers Borough</t>
  </si>
  <si>
    <t xml:space="preserve">    Stockdale Borough</t>
  </si>
  <si>
    <t xml:space="preserve">    Twilight Borough</t>
  </si>
  <si>
    <t>CHARTIERS-HOUSTON</t>
  </si>
  <si>
    <t xml:space="preserve">    Chartiers Township</t>
  </si>
  <si>
    <t xml:space="preserve">    Houston Borough</t>
  </si>
  <si>
    <t>FORT CHERRY</t>
  </si>
  <si>
    <t xml:space="preserve">    McDonald Borough (P)</t>
  </si>
  <si>
    <t xml:space="preserve">    Midway Borough</t>
  </si>
  <si>
    <t xml:space="preserve">        (Allegheny County)</t>
  </si>
  <si>
    <t>McGUFFEY</t>
  </si>
  <si>
    <t xml:space="preserve">    Blaine Township</t>
  </si>
  <si>
    <t xml:space="preserve">    Claysville Borough</t>
  </si>
  <si>
    <t xml:space="preserve">    East Finley Township</t>
  </si>
  <si>
    <t xml:space="preserve">    Greenhill Borough</t>
  </si>
  <si>
    <t xml:space="preserve">    South Franklin Township</t>
  </si>
  <si>
    <t xml:space="preserve">    West Alexander Borough</t>
  </si>
  <si>
    <t xml:space="preserve">    West Finley Township</t>
  </si>
  <si>
    <t>PETERS TOWNSHIP</t>
  </si>
  <si>
    <t>RINGGOLD</t>
  </si>
  <si>
    <t xml:space="preserve">    Donora Borough</t>
  </si>
  <si>
    <t xml:space="preserve">    Finleyville Borough</t>
  </si>
  <si>
    <t xml:space="preserve">    Monongahela City</t>
  </si>
  <si>
    <t xml:space="preserve">    New Eagle Borough</t>
  </si>
  <si>
    <t xml:space="preserve">    Nottingham Township</t>
  </si>
  <si>
    <t>TRINITY AREA</t>
  </si>
  <si>
    <t xml:space="preserve">    Amwell Township</t>
  </si>
  <si>
    <t xml:space="preserve">    North Franklin Township</t>
  </si>
  <si>
    <t xml:space="preserve">    South Strabane Township</t>
  </si>
  <si>
    <t>WASHINGTON</t>
  </si>
  <si>
    <t xml:space="preserve">    East Washington Borough</t>
  </si>
  <si>
    <t xml:space="preserve">    Washington City</t>
  </si>
  <si>
    <t>West Brownsville Borough (P)</t>
  </si>
  <si>
    <t>See Brownsville Area</t>
  </si>
  <si>
    <t>Fayette County</t>
  </si>
  <si>
    <t>WAYNE  COUNTY</t>
  </si>
  <si>
    <t>WALLENPAUPACK AREA</t>
  </si>
  <si>
    <t xml:space="preserve">    Dreher Township</t>
  </si>
  <si>
    <t xml:space="preserve">    Hawley Borough</t>
  </si>
  <si>
    <t xml:space="preserve">    Chester Hill Borough</t>
  </si>
  <si>
    <t xml:space="preserve">    Decatur Township</t>
  </si>
  <si>
    <t xml:space="preserve">    Osceola Mills Borough</t>
  </si>
  <si>
    <t xml:space="preserve">    Wallaceton Borough</t>
  </si>
  <si>
    <t xml:space="preserve">    Philipsburg Borough</t>
  </si>
  <si>
    <t xml:space="preserve">    Rush Township</t>
  </si>
  <si>
    <t xml:space="preserve">    South Philipsburg Borough</t>
  </si>
  <si>
    <t>WEST BRANCH AREA</t>
  </si>
  <si>
    <t xml:space="preserve">    Cooper Township</t>
  </si>
  <si>
    <t xml:space="preserve">    Graham Township</t>
  </si>
  <si>
    <t xml:space="preserve">    Karthaus Township</t>
  </si>
  <si>
    <t xml:space="preserve">    Morris Township</t>
  </si>
  <si>
    <t xml:space="preserve">    West Keating Township</t>
  </si>
  <si>
    <t xml:space="preserve">    Lebanon Township</t>
  </si>
  <si>
    <t xml:space="preserve">    Manchester Township</t>
  </si>
  <si>
    <t xml:space="preserve">    Oregon Township</t>
  </si>
  <si>
    <t xml:space="preserve">    Preston Township</t>
  </si>
  <si>
    <t xml:space="preserve">    Prompton Borough</t>
  </si>
  <si>
    <t>WESTERN WAYNE</t>
  </si>
  <si>
    <t xml:space="preserve">    Canaan Township</t>
  </si>
  <si>
    <t xml:space="preserve">    South Canaan Township</t>
  </si>
  <si>
    <t xml:space="preserve">    Sterling Township</t>
  </si>
  <si>
    <t xml:space="preserve">    Waymart Borough</t>
  </si>
  <si>
    <t>Lehigh Township</t>
  </si>
  <si>
    <t>See North Pocono</t>
  </si>
  <si>
    <t>Lackawanna County</t>
  </si>
  <si>
    <t>Clinton Township (P)</t>
  </si>
  <si>
    <t>Susquehanna County</t>
  </si>
  <si>
    <t>Mount Pleasant Township</t>
  </si>
  <si>
    <t>Starrucca Borough</t>
  </si>
  <si>
    <t>WESTMORELAND  COUNTY</t>
  </si>
  <si>
    <t>BELLE VERNON AREA</t>
  </si>
  <si>
    <t xml:space="preserve">    North Belle Vernon Borough</t>
  </si>
  <si>
    <t xml:space="preserve">    Rostraver Township</t>
  </si>
  <si>
    <t xml:space="preserve">    Belle Vernon Borough</t>
  </si>
  <si>
    <t xml:space="preserve">        (Fayette County)</t>
  </si>
  <si>
    <t xml:space="preserve">    Fayette City Borough</t>
  </si>
  <si>
    <t xml:space="preserve">BURRELL </t>
  </si>
  <si>
    <t xml:space="preserve">    Lower Burrell City</t>
  </si>
  <si>
    <t xml:space="preserve">    Upper Burrell Township</t>
  </si>
  <si>
    <t>DERRY AREA</t>
  </si>
  <si>
    <t xml:space="preserve">    Derry Borough</t>
  </si>
  <si>
    <t xml:space="preserve">    New Alexandria Borough</t>
  </si>
  <si>
    <t>FRANKLIN REGIONAL</t>
  </si>
  <si>
    <t xml:space="preserve">    Delmont Borough (P)</t>
  </si>
  <si>
    <t xml:space="preserve">    Export Borough</t>
  </si>
  <si>
    <t xml:space="preserve">    Murrysville Borough</t>
  </si>
  <si>
    <t>GREATER LATROBE</t>
  </si>
  <si>
    <t xml:space="preserve">    Latrobe Borough</t>
  </si>
  <si>
    <t xml:space="preserve">    Unity Township</t>
  </si>
  <si>
    <t xml:space="preserve">    Youngstown Borough</t>
  </si>
  <si>
    <t>GREENSBURG-SALEM</t>
  </si>
  <si>
    <t xml:space="preserve">    Greensburg City (P)</t>
  </si>
  <si>
    <t xml:space="preserve">    South Greensburg Borough (P)</t>
  </si>
  <si>
    <t xml:space="preserve">    Southwest Greensburg Borough</t>
  </si>
  <si>
    <t xml:space="preserve">    New Florence Borough</t>
  </si>
  <si>
    <t xml:space="preserve">    St. Clair Township</t>
  </si>
  <si>
    <t xml:space="preserve">    Seward Borough</t>
  </si>
  <si>
    <t>MONESSEN CITY</t>
  </si>
  <si>
    <t>MOUNT PLEASANT AREA</t>
  </si>
  <si>
    <t xml:space="preserve">    Donegal Borough</t>
  </si>
  <si>
    <t>NEW KENSINGTON-ARNOLD</t>
  </si>
  <si>
    <t xml:space="preserve">    Arnold City</t>
  </si>
  <si>
    <t xml:space="preserve">    New Kensington City</t>
  </si>
  <si>
    <t>NORWIN</t>
  </si>
  <si>
    <t xml:space="preserve">    Irwin Borough</t>
  </si>
  <si>
    <t xml:space="preserve">    North Huntingdon Township</t>
  </si>
  <si>
    <t xml:space="preserve">    North Irwin Borough</t>
  </si>
  <si>
    <t>PENN-TRAFFORD</t>
  </si>
  <si>
    <t xml:space="preserve">    Penn Borough</t>
  </si>
  <si>
    <t xml:space="preserve">    Trafford Borough (P)</t>
  </si>
  <si>
    <t>SOUTHMORELAND</t>
  </si>
  <si>
    <t xml:space="preserve">    East Huntingdon Township</t>
  </si>
  <si>
    <t xml:space="preserve">    Scottdale Borough</t>
  </si>
  <si>
    <t xml:space="preserve">    Everson Borough</t>
  </si>
  <si>
    <t xml:space="preserve">    Upper Tyrone Township</t>
  </si>
  <si>
    <t>YOUGH</t>
  </si>
  <si>
    <t xml:space="preserve">    Arona Borough</t>
  </si>
  <si>
    <t xml:space="preserve">    Madison Borough</t>
  </si>
  <si>
    <t xml:space="preserve">    Sewickley Township</t>
  </si>
  <si>
    <t xml:space="preserve">    Smithton Borough</t>
  </si>
  <si>
    <t xml:space="preserve">    South Huntingdon Township</t>
  </si>
  <si>
    <t xml:space="preserve">    Sutersville Borough</t>
  </si>
  <si>
    <t xml:space="preserve">    West Newton Borough</t>
  </si>
  <si>
    <t>West Leechburg Borough</t>
  </si>
  <si>
    <t>See Leechburg Area</t>
  </si>
  <si>
    <t>Loyalhanna Township</t>
  </si>
  <si>
    <t>See Blairsville-Saltsburg</t>
  </si>
  <si>
    <t>WYOMING  COUNTY</t>
  </si>
  <si>
    <t>LACKAWANNA TRAIL</t>
  </si>
  <si>
    <t xml:space="preserve">    Factoryville Borough</t>
  </si>
  <si>
    <t xml:space="preserve">    Nicholson Borough</t>
  </si>
  <si>
    <t xml:space="preserve">    Dalton Borough</t>
  </si>
  <si>
    <t xml:space="preserve">    LaPlume Township</t>
  </si>
  <si>
    <t xml:space="preserve">    West Abington Township</t>
  </si>
  <si>
    <t>TUNKHANNOCK AREA</t>
  </si>
  <si>
    <t xml:space="preserve">    Eaton Township</t>
  </si>
  <si>
    <t xml:space="preserve">    Forkston Township</t>
  </si>
  <si>
    <t xml:space="preserve">    Lemon Township</t>
  </si>
  <si>
    <t xml:space="preserve">    Mehoopany Township</t>
  </si>
  <si>
    <t xml:space="preserve">    Freedom Borough</t>
  </si>
  <si>
    <t xml:space="preserve">    New Sewickley Township</t>
  </si>
  <si>
    <t>HOPEWELL AREA</t>
  </si>
  <si>
    <t xml:space="preserve">    Hopewell Township</t>
  </si>
  <si>
    <t xml:space="preserve">    Independence Township</t>
  </si>
  <si>
    <t xml:space="preserve">    Racoon Township</t>
  </si>
  <si>
    <t>MIDLAND BOROUGH</t>
  </si>
  <si>
    <t>MONACA BOROUGH</t>
  </si>
  <si>
    <t>NEW BRIGHTON AREA</t>
  </si>
  <si>
    <t xml:space="preserve">    Daugherty Township</t>
  </si>
  <si>
    <t xml:space="preserve">    Fallston Borough</t>
  </si>
  <si>
    <t xml:space="preserve">    New Brighton Borough</t>
  </si>
  <si>
    <t>See Wyoming Area</t>
  </si>
  <si>
    <t>Noxen Township</t>
  </si>
  <si>
    <t>See Lake-Lehman</t>
  </si>
  <si>
    <t>Meshoppen Borough</t>
  </si>
  <si>
    <t>See Elk Lake</t>
  </si>
  <si>
    <t>Meshoppen Township</t>
  </si>
  <si>
    <t>YORK  COUNTY</t>
  </si>
  <si>
    <t>CENTRAL YORK</t>
  </si>
  <si>
    <t xml:space="preserve">    North York Borough</t>
  </si>
  <si>
    <t xml:space="preserve">    Springettsbury Township (P)</t>
  </si>
  <si>
    <t>DALLASTOWN AREA</t>
  </si>
  <si>
    <t xml:space="preserve">    Dallastown Borough</t>
  </si>
  <si>
    <t xml:space="preserve">    Jacobus Borough</t>
  </si>
  <si>
    <t xml:space="preserve">    Loganville Borough</t>
  </si>
  <si>
    <t xml:space="preserve">    Yoe Borough</t>
  </si>
  <si>
    <t xml:space="preserve">    York Township</t>
  </si>
  <si>
    <t>DOVER AREA</t>
  </si>
  <si>
    <t xml:space="preserve">    Dover Borough</t>
  </si>
  <si>
    <t xml:space="preserve">    Dover Township</t>
  </si>
  <si>
    <t>EASTERN YORK</t>
  </si>
  <si>
    <t xml:space="preserve">    East Prospect Borough</t>
  </si>
  <si>
    <t xml:space="preserve">    Hallam Borough</t>
  </si>
  <si>
    <t xml:space="preserve">    Hellam Township</t>
  </si>
  <si>
    <t xml:space="preserve">    Lower Windsor Township</t>
  </si>
  <si>
    <t xml:space="preserve">    Wrightsville Borough</t>
  </si>
  <si>
    <t xml:space="preserve">    Yorkana Borough</t>
  </si>
  <si>
    <t>HANOVER PUBLIC</t>
  </si>
  <si>
    <t xml:space="preserve">    Hanover Borough</t>
  </si>
  <si>
    <t>NORTHEASTERN YORK COUNTY</t>
  </si>
  <si>
    <t xml:space="preserve">    East Manchester Township</t>
  </si>
  <si>
    <t xml:space="preserve">    Manchester Borough</t>
  </si>
  <si>
    <t xml:space="preserve">    York Haven Borough</t>
  </si>
  <si>
    <t>NORTHERN YORK COUNTY</t>
  </si>
  <si>
    <t xml:space="preserve">    Dillsburg Borough</t>
  </si>
  <si>
    <t xml:space="preserve">    Franklintown Borough</t>
  </si>
  <si>
    <t xml:space="preserve">    Monaghan Township</t>
  </si>
  <si>
    <t xml:space="preserve">    Wellsville Borough</t>
  </si>
  <si>
    <t>RED LION AREA</t>
  </si>
  <si>
    <t xml:space="preserve">    Chanceford Township</t>
  </si>
  <si>
    <t xml:space="preserve">    King Township</t>
  </si>
  <si>
    <t xml:space="preserve">    Lincoln Township</t>
  </si>
  <si>
    <t>BIG SPRING</t>
  </si>
  <si>
    <t xml:space="preserve">    Cooke Township</t>
  </si>
  <si>
    <t xml:space="preserve">    Lower Frankford Township</t>
  </si>
  <si>
    <t xml:space="preserve">    Lower Mifflin Township</t>
  </si>
  <si>
    <t xml:space="preserve">    Newville Borough</t>
  </si>
  <si>
    <t xml:space="preserve">    North Newton Township</t>
  </si>
  <si>
    <t xml:space="preserve">    South Newton Township</t>
  </si>
  <si>
    <t xml:space="preserve">    Upper Frankford Township</t>
  </si>
  <si>
    <t xml:space="preserve">    Upper Mifflin Township</t>
  </si>
  <si>
    <t xml:space="preserve">    West Pennsboro Township</t>
  </si>
  <si>
    <t>CAMP HILL BOROUGH</t>
  </si>
  <si>
    <t>CARLISLE AREA</t>
  </si>
  <si>
    <t xml:space="preserve">    Carlisle Borough</t>
  </si>
  <si>
    <t xml:space="preserve">    Dickinson Township</t>
  </si>
  <si>
    <t xml:space="preserve">    North Middleton Township</t>
  </si>
  <si>
    <t>CUMBERLAND VALLEY</t>
  </si>
  <si>
    <t xml:space="preserve">    Hampden Township</t>
  </si>
  <si>
    <t xml:space="preserve">    Felton Borough</t>
  </si>
  <si>
    <t xml:space="preserve">    Lower Chanceford Township</t>
  </si>
  <si>
    <t xml:space="preserve">    North Hopewell Township</t>
  </si>
  <si>
    <t xml:space="preserve">    Red Lion Borough</t>
  </si>
  <si>
    <t xml:space="preserve">    Windsor Borough</t>
  </si>
  <si>
    <t xml:space="preserve">    Winterstown Borough</t>
  </si>
  <si>
    <t>SOUTH EASTERN</t>
  </si>
  <si>
    <t xml:space="preserve">    Cross Roads Borough</t>
  </si>
  <si>
    <t xml:space="preserve">    Delta Borough</t>
  </si>
  <si>
    <t xml:space="preserve">    East Hopewell Township</t>
  </si>
  <si>
    <t xml:space="preserve">    Fawn Grove Borough</t>
  </si>
  <si>
    <t xml:space="preserve">    Peach Bottom Township</t>
  </si>
  <si>
    <t xml:space="preserve">    Stewartstown Borough</t>
  </si>
  <si>
    <t>SOUTH WESTERN</t>
  </si>
  <si>
    <t xml:space="preserve">    Manheim Township</t>
  </si>
  <si>
    <t xml:space="preserve">    West Manheim Township</t>
  </si>
  <si>
    <t>SOUTHERN YORK COUNTY</t>
  </si>
  <si>
    <t xml:space="preserve">    Codorus Township</t>
  </si>
  <si>
    <t xml:space="preserve">    Glen Rock Borough</t>
  </si>
  <si>
    <t xml:space="preserve">    New Freedom Borough</t>
  </si>
  <si>
    <t xml:space="preserve">    Railroad Borough</t>
  </si>
  <si>
    <t xml:space="preserve">    Shrewsbury Borough</t>
  </si>
  <si>
    <t>SPRING GROVE AREA</t>
  </si>
  <si>
    <t xml:space="preserve">    New Salem Borough</t>
  </si>
  <si>
    <t xml:space="preserve">    North Codorus Township</t>
  </si>
  <si>
    <t xml:space="preserve">    Towamencin Township</t>
  </si>
  <si>
    <t xml:space="preserve">    Upper Gwynedd Township</t>
  </si>
  <si>
    <t xml:space="preserve">        (Bucks County)</t>
  </si>
  <si>
    <t>PERKIOMEN VALLEY</t>
  </si>
  <si>
    <t xml:space="preserve">    Collegeville Borough</t>
  </si>
  <si>
    <t xml:space="preserve">    Lower Frederick Township</t>
  </si>
  <si>
    <t xml:space="preserve">    Perkiomen Township</t>
  </si>
  <si>
    <t xml:space="preserve">    Schwenksville Borough</t>
  </si>
  <si>
    <t xml:space="preserve">    Skippack Township</t>
  </si>
  <si>
    <t xml:space="preserve">    Trappe Borough</t>
  </si>
  <si>
    <t>POTTSGROVE</t>
  </si>
  <si>
    <t xml:space="preserve">    Lower Pottsgrove Township</t>
  </si>
  <si>
    <t xml:space="preserve">    Upper Pottsgrove Township</t>
  </si>
  <si>
    <t xml:space="preserve">    West Pottsgrove Township</t>
  </si>
  <si>
    <t>POTTSTOWN BOROUGH</t>
  </si>
  <si>
    <t>SOUDERTON AREA</t>
  </si>
  <si>
    <t xml:space="preserve">    Franconia Township</t>
  </si>
  <si>
    <t xml:space="preserve">    Lower Salford Township</t>
  </si>
  <si>
    <t xml:space="preserve">    Salford Township</t>
  </si>
  <si>
    <t xml:space="preserve">    Steelton Borough</t>
  </si>
  <si>
    <t>SUSQUEHANNA TOWNSHIP</t>
  </si>
  <si>
    <t>UPPER DAUPHIN AREA</t>
  </si>
  <si>
    <t xml:space="preserve">    Berrysburg Borough</t>
  </si>
  <si>
    <t xml:space="preserve">    Elizabethville Borough</t>
  </si>
  <si>
    <t xml:space="preserve">    Gratz Borough</t>
  </si>
  <si>
    <t xml:space="preserve">    Barrett Township</t>
  </si>
  <si>
    <t xml:space="preserve">    Coolbaugh Township</t>
  </si>
  <si>
    <t xml:space="preserve">    Pocono Township</t>
  </si>
  <si>
    <t xml:space="preserve">    Tobyhanna Township</t>
  </si>
  <si>
    <t xml:space="preserve">    Tunkhannock Township</t>
  </si>
  <si>
    <t>STROUDSBURG AREA</t>
  </si>
  <si>
    <t xml:space="preserve">    Delaware Water Gap Borough</t>
  </si>
  <si>
    <t xml:space="preserve">    Stroud Township</t>
  </si>
  <si>
    <t xml:space="preserve">    Stroudsburg Borough</t>
  </si>
  <si>
    <t>MONTGOMERY  COUNTY</t>
  </si>
  <si>
    <t>ABINGTON</t>
  </si>
  <si>
    <t xml:space="preserve">    Rockledge Borough</t>
  </si>
  <si>
    <t>BRYN ATHYN BOROUGH</t>
  </si>
  <si>
    <t>CHELTENHAM TOWNSHIP</t>
  </si>
  <si>
    <t>COLONIAL</t>
  </si>
  <si>
    <t xml:space="preserve">    Conshohocken Borough</t>
  </si>
  <si>
    <t xml:space="preserve">    Whitemarsh Township</t>
  </si>
  <si>
    <t>HATBORO-HORSHAM</t>
  </si>
  <si>
    <t xml:space="preserve">    Hatboro Borough</t>
  </si>
  <si>
    <t xml:space="preserve">    Horsham Township</t>
  </si>
  <si>
    <t>JENKINTOWN BOROUGH</t>
  </si>
  <si>
    <t>LOWER MERION</t>
  </si>
  <si>
    <t xml:space="preserve">    Lower Merion Township</t>
  </si>
  <si>
    <t xml:space="preserve">    Souderton Borough</t>
  </si>
  <si>
    <t xml:space="preserve">    Telford Borough (P)</t>
  </si>
  <si>
    <t xml:space="preserve">    Upper Salford Township</t>
  </si>
  <si>
    <t>SPRINGFIELD TOWNSHIP</t>
  </si>
  <si>
    <t>SPRING FORD AREA</t>
  </si>
  <si>
    <t xml:space="preserve">    Limerick Township</t>
  </si>
  <si>
    <t xml:space="preserve">    Upper Providence Township</t>
  </si>
  <si>
    <t xml:space="preserve">    Narberth Borough</t>
  </si>
  <si>
    <t>LOWER MORELAND TOWNSHIP</t>
  </si>
  <si>
    <t>METHACTON</t>
  </si>
  <si>
    <t xml:space="preserve">    Lower Providence Township</t>
  </si>
  <si>
    <t xml:space="preserve">    Worcester Township</t>
  </si>
  <si>
    <t>NORRISTOWN AREA</t>
  </si>
  <si>
    <t xml:space="preserve">    East Norriton Township</t>
  </si>
  <si>
    <t xml:space="preserve">    Norristown Borough</t>
  </si>
  <si>
    <t xml:space="preserve">    West Norriton Township</t>
  </si>
  <si>
    <t>NORTH PENN</t>
  </si>
  <si>
    <t xml:space="preserve">    Hatfield Borough</t>
  </si>
  <si>
    <t xml:space="preserve">    Alsace Township</t>
  </si>
  <si>
    <t xml:space="preserve">    Oley Township</t>
  </si>
  <si>
    <t xml:space="preserve">    Pike Township</t>
  </si>
  <si>
    <t xml:space="preserve">    Rushcombmanor Township</t>
  </si>
  <si>
    <t>READING CITY</t>
  </si>
  <si>
    <t>SCHUYLKILL VALLEY</t>
  </si>
  <si>
    <t xml:space="preserve">    Bern Township</t>
  </si>
  <si>
    <t xml:space="preserve">    Centerport Borough</t>
  </si>
  <si>
    <t xml:space="preserve">    Centre Township</t>
  </si>
  <si>
    <t xml:space="preserve">    Leesport Borough</t>
  </si>
  <si>
    <t xml:space="preserve">    Ontelaunee Township</t>
  </si>
  <si>
    <t>TULPEHOCKEN AREA</t>
  </si>
  <si>
    <t xml:space="preserve">    Bernville Borough</t>
  </si>
  <si>
    <t xml:space="preserve">    Jefferson Township</t>
  </si>
  <si>
    <t xml:space="preserve">    Fox Township</t>
  </si>
  <si>
    <t xml:space="preserve">    Jay Township</t>
  </si>
  <si>
    <t>Millstone Township</t>
  </si>
  <si>
    <t>See Forest Area</t>
  </si>
  <si>
    <t>Forest County</t>
  </si>
  <si>
    <t>Horton Township (P)</t>
  </si>
  <si>
    <t>See Brockway Area</t>
  </si>
  <si>
    <t>Jefferson County</t>
  </si>
  <si>
    <t>Highland Township</t>
  </si>
  <si>
    <t>See Kane Area</t>
  </si>
  <si>
    <t>McKean County</t>
  </si>
  <si>
    <t>Jones Township (P)</t>
  </si>
  <si>
    <t>ERIE  COUNTY</t>
  </si>
  <si>
    <t xml:space="preserve">    Little Mahanoy Township</t>
  </si>
  <si>
    <t xml:space="preserve">    Lower Augusta Township</t>
  </si>
  <si>
    <t xml:space="preserve">    Lower Mahanoy Township</t>
  </si>
  <si>
    <t xml:space="preserve">    Upper Mahanoy Township</t>
  </si>
  <si>
    <t xml:space="preserve">    West Cameron Township</t>
  </si>
  <si>
    <t xml:space="preserve">    Zerbe Township  (Trevorton)</t>
  </si>
  <si>
    <t xml:space="preserve">    Antis Township</t>
  </si>
  <si>
    <t xml:space="preserve">    Bellwood Borough</t>
  </si>
  <si>
    <t>CLAYSBURG-KIMMEL</t>
  </si>
  <si>
    <t xml:space="preserve">    Greenfield Township</t>
  </si>
  <si>
    <t xml:space="preserve">    Nazareth Borough</t>
  </si>
  <si>
    <t xml:space="preserve">    Stockertown Borough</t>
  </si>
  <si>
    <t xml:space="preserve">    Tatamy Borough</t>
  </si>
  <si>
    <t xml:space="preserve">    Upper Nazareth Township</t>
  </si>
  <si>
    <t>NORTHAMPTON AREA</t>
  </si>
  <si>
    <t xml:space="preserve">    Allen Township</t>
  </si>
  <si>
    <t xml:space="preserve">    Bath Borough</t>
  </si>
  <si>
    <t xml:space="preserve">    East Allen Township</t>
  </si>
  <si>
    <t xml:space="preserve">    Moore Township</t>
  </si>
  <si>
    <t xml:space="preserve">    Northampton Borough</t>
  </si>
  <si>
    <t>PEN ARGYL AREA</t>
  </si>
  <si>
    <t xml:space="preserve">    Pen Argyl Borough</t>
  </si>
  <si>
    <t xml:space="preserve">    Plainfield Township</t>
  </si>
  <si>
    <t xml:space="preserve">    Wind Gap Borough</t>
  </si>
  <si>
    <t>SAUCON VALLEY</t>
  </si>
  <si>
    <t xml:space="preserve">    Hellertown Borough</t>
  </si>
  <si>
    <t xml:space="preserve">    Lower Saucon Township</t>
  </si>
  <si>
    <t>WILSON AREA</t>
  </si>
  <si>
    <t xml:space="preserve">    Glendon Borough</t>
  </si>
  <si>
    <t xml:space="preserve">    West Easton Borough</t>
  </si>
  <si>
    <t xml:space="preserve">    Williams Township  (P)</t>
  </si>
  <si>
    <t xml:space="preserve">    Wilson Borough</t>
  </si>
  <si>
    <t>North Catasauqua Borough</t>
  </si>
  <si>
    <t>See Catasauqua</t>
  </si>
  <si>
    <t>Lehigh County</t>
  </si>
  <si>
    <t>Walnutport Borough</t>
  </si>
  <si>
    <t>See Northern Lehigh</t>
  </si>
  <si>
    <t xml:space="preserve">    Newell Borough</t>
  </si>
  <si>
    <t xml:space="preserve">    Perryopolis Borough</t>
  </si>
  <si>
    <t>LAUREL HIGHLANDS</t>
  </si>
  <si>
    <t>NORTHUMBERLAND  COUNTY</t>
  </si>
  <si>
    <t>LINE MOUNTAIN</t>
  </si>
  <si>
    <t xml:space="preserve">    Herndon Borough</t>
  </si>
  <si>
    <t xml:space="preserve">    Alba Borough</t>
  </si>
  <si>
    <t xml:space="preserve">    Armenia Township</t>
  </si>
  <si>
    <t xml:space="preserve">    Burlington Borough</t>
  </si>
  <si>
    <t xml:space="preserve">    Burlington Township</t>
  </si>
  <si>
    <t xml:space="preserve">    Columbia Township</t>
  </si>
  <si>
    <t xml:space="preserve">    Granville Township</t>
  </si>
  <si>
    <t xml:space="preserve">    South Creek Township</t>
  </si>
  <si>
    <t xml:space="preserve">    Springfield Township</t>
  </si>
  <si>
    <t xml:space="preserve">    Sylvania Borough</t>
  </si>
  <si>
    <t xml:space="preserve">    Troy Borough</t>
  </si>
  <si>
    <t xml:space="preserve">    Troy Township</t>
  </si>
  <si>
    <t xml:space="preserve">    Wells Township</t>
  </si>
  <si>
    <t xml:space="preserve">    West Burlington Township</t>
  </si>
  <si>
    <t>WYALUSING AREA</t>
  </si>
  <si>
    <t xml:space="preserve">    Herrick Township</t>
  </si>
  <si>
    <t xml:space="preserve">    New Albany Borough</t>
  </si>
  <si>
    <t xml:space="preserve">    Overton Township</t>
  </si>
  <si>
    <t xml:space="preserve">    Stevens Township</t>
  </si>
  <si>
    <t xml:space="preserve">    Terry Township</t>
  </si>
  <si>
    <t xml:space="preserve">    Tuscarora Township</t>
  </si>
  <si>
    <t xml:space="preserve">    Wilmot Township</t>
  </si>
  <si>
    <t xml:space="preserve">    Wyalusing Borough</t>
  </si>
  <si>
    <t xml:space="preserve">    Homer Township</t>
  </si>
  <si>
    <t xml:space="preserve">    Sweden Township</t>
  </si>
  <si>
    <t>GALETON AREA</t>
  </si>
  <si>
    <t xml:space="preserve">    Abbott Township</t>
  </si>
  <si>
    <t xml:space="preserve">    Galeton Borough</t>
  </si>
  <si>
    <t xml:space="preserve">    Hector Township (P)</t>
  </si>
  <si>
    <t xml:space="preserve">    West Branch Township</t>
  </si>
  <si>
    <t xml:space="preserve">    Gaines Township</t>
  </si>
  <si>
    <t>NORTHERN POTTER</t>
  </si>
  <si>
    <t xml:space="preserve">    Bingham Township</t>
  </si>
  <si>
    <t xml:space="preserve">    Genesee Township</t>
  </si>
  <si>
    <t xml:space="preserve">    Ulysses Borough</t>
  </si>
  <si>
    <t xml:space="preserve">    Greencastle Borough</t>
  </si>
  <si>
    <t>TUSCARORA</t>
  </si>
  <si>
    <t xml:space="preserve">    Mercersburg Borough</t>
  </si>
  <si>
    <t xml:space="preserve">    Montgomery Township</t>
  </si>
  <si>
    <t xml:space="preserve">    Peters Township</t>
  </si>
  <si>
    <t xml:space="preserve">    St. Thomas Township</t>
  </si>
  <si>
    <t>WAYNESBORO AREA</t>
  </si>
  <si>
    <t xml:space="preserve">    Mont Alto Borough</t>
  </si>
  <si>
    <t xml:space="preserve">    Quincy Township</t>
  </si>
  <si>
    <t xml:space="preserve">    Waynesboro Borough</t>
  </si>
  <si>
    <t>Orrstown Borough</t>
  </si>
  <si>
    <t>See Shippensburg Area</t>
  </si>
  <si>
    <t>Cumberland County</t>
  </si>
  <si>
    <t>Shippensburg Borough (P)</t>
  </si>
  <si>
    <t>Southampton Township</t>
  </si>
  <si>
    <t>FULTON  COUNTY</t>
  </si>
  <si>
    <t>CENTRAL FULTON</t>
  </si>
  <si>
    <t xml:space="preserve">    Ayr Township</t>
  </si>
  <si>
    <t xml:space="preserve">    Blain Borough</t>
  </si>
  <si>
    <t xml:space="preserve">    Bloomfield Borough</t>
  </si>
  <si>
    <t xml:space="preserve">    Carroll Township</t>
  </si>
  <si>
    <t xml:space="preserve">    Landisburg Borough</t>
  </si>
  <si>
    <t xml:space="preserve">    Northeast Madison Township</t>
  </si>
  <si>
    <t xml:space="preserve">    Saville Township</t>
  </si>
  <si>
    <t xml:space="preserve">    Southwest Madison Township</t>
  </si>
  <si>
    <t xml:space="preserve">    Tyrone Township</t>
  </si>
  <si>
    <t>Toboyne Township (P)</t>
  </si>
  <si>
    <t>See Fannett-Metal</t>
  </si>
  <si>
    <t>Franklin County</t>
  </si>
  <si>
    <t>PHILADELPHIA  COUNTY</t>
  </si>
  <si>
    <t>PHILADELPHIA CITY</t>
  </si>
  <si>
    <t>PIKE  COUNTY</t>
  </si>
  <si>
    <t>DELAWARE VALLEY</t>
  </si>
  <si>
    <t xml:space="preserve">    Dingman Township</t>
  </si>
  <si>
    <t xml:space="preserve">    Matamoras Borough</t>
  </si>
  <si>
    <t xml:space="preserve">    Milford Borough</t>
  </si>
  <si>
    <t xml:space="preserve">    Shohola Township</t>
  </si>
  <si>
    <t xml:space="preserve">    Westfall Township</t>
  </si>
  <si>
    <t>Lehman Township</t>
  </si>
  <si>
    <t>See East Stroudsburg Area</t>
  </si>
  <si>
    <t>Monroe County</t>
  </si>
  <si>
    <t>Porter Township</t>
  </si>
  <si>
    <t>Blooming Grove Township</t>
  </si>
  <si>
    <t>See Wallenpaupack Area</t>
  </si>
  <si>
    <t>Wayne County</t>
  </si>
  <si>
    <t>Greene Township</t>
  </si>
  <si>
    <t>Lackawaxen Township</t>
  </si>
  <si>
    <t xml:space="preserve">    Ulysses Township</t>
  </si>
  <si>
    <t>OSWAYO VALLEY</t>
  </si>
  <si>
    <t xml:space="preserve">    Clara Township</t>
  </si>
  <si>
    <t xml:space="preserve">    Oswayo Borough</t>
  </si>
  <si>
    <t xml:space="preserve">    Oswayo Township</t>
  </si>
  <si>
    <t xml:space="preserve">    Sharon Township</t>
  </si>
  <si>
    <t xml:space="preserve">    Shinglehouse Borough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</si>
</sst>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6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0"/>
    </font>
    <font>
      <b/>
      <sz val="10"/>
      <color indexed="8"/>
      <name val="Arial MT"/>
      <family val="0"/>
    </font>
    <font>
      <sz val="10"/>
      <color indexed="8"/>
      <name val="Arial MT"/>
      <family val="0"/>
    </font>
    <font>
      <b/>
      <sz val="12"/>
      <name val="Arial MT"/>
      <family val="0"/>
    </font>
    <font>
      <i/>
      <sz val="10"/>
      <name val="Arial MT"/>
      <family val="0"/>
    </font>
    <font>
      <b/>
      <u val="single"/>
      <sz val="10"/>
      <name val="Arial MT"/>
      <family val="0"/>
    </font>
    <font>
      <i/>
      <sz val="10"/>
      <color indexed="8"/>
      <name val="Arial MT"/>
      <family val="0"/>
    </font>
    <font>
      <b/>
      <sz val="12"/>
      <color indexed="8"/>
      <name val="Arial MT"/>
      <family val="0"/>
    </font>
    <font>
      <u val="single"/>
      <sz val="8.7"/>
      <color indexed="12"/>
      <name val="Arial MT"/>
      <family val="0"/>
    </font>
    <font>
      <u val="single"/>
      <sz val="8.7"/>
      <color indexed="36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5" fontId="2" fillId="33" borderId="0" xfId="0" applyNumberFormat="1" applyFont="1" applyFill="1" applyAlignment="1" applyProtection="1">
      <alignment horizontal="left"/>
      <protection/>
    </xf>
    <xf numFmtId="10" fontId="2" fillId="0" borderId="0" xfId="0" applyNumberFormat="1" applyFont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37" fontId="0" fillId="33" borderId="0" xfId="0" applyNumberFormat="1" applyFill="1" applyAlignment="1" applyProtection="1">
      <alignment horizontal="right"/>
      <protection/>
    </xf>
    <xf numFmtId="37" fontId="0" fillId="33" borderId="0" xfId="0" applyNumberFormat="1" applyFill="1" applyAlignment="1" applyProtection="1">
      <alignment/>
      <protection/>
    </xf>
    <xf numFmtId="10" fontId="0" fillId="0" borderId="0" xfId="0" applyNumberFormat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5" fontId="2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37" fontId="4" fillId="33" borderId="0" xfId="0" applyNumberFormat="1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5" fontId="3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 horizontal="centerContinuous"/>
      <protection/>
    </xf>
    <xf numFmtId="10" fontId="3" fillId="0" borderId="0" xfId="0" applyNumberFormat="1" applyFont="1" applyAlignment="1" applyProtection="1">
      <alignment/>
      <protection/>
    </xf>
    <xf numFmtId="10" fontId="3" fillId="0" borderId="11" xfId="0" applyNumberFormat="1" applyFont="1" applyBorder="1" applyAlignment="1" applyProtection="1">
      <alignment horizontal="center"/>
      <protection/>
    </xf>
    <xf numFmtId="5" fontId="2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0" fontId="0" fillId="33" borderId="0" xfId="0" applyNumberFormat="1" applyFill="1" applyAlignment="1" applyProtection="1">
      <alignment/>
      <protection/>
    </xf>
    <xf numFmtId="0" fontId="2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 horizontal="centerContinuous"/>
      <protection/>
    </xf>
    <xf numFmtId="10" fontId="0" fillId="33" borderId="0" xfId="0" applyNumberFormat="1" applyFill="1" applyAlignment="1" applyProtection="1">
      <alignment horizontal="centerContinuous"/>
      <protection/>
    </xf>
    <xf numFmtId="37" fontId="2" fillId="33" borderId="0" xfId="0" applyNumberFormat="1" applyFont="1" applyFill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10" fontId="3" fillId="33" borderId="11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5" fontId="0" fillId="33" borderId="0" xfId="0" applyNumberFormat="1" applyFill="1" applyAlignment="1" applyProtection="1">
      <alignment horizontal="left"/>
      <protection/>
    </xf>
    <xf numFmtId="10" fontId="0" fillId="33" borderId="0" xfId="0" applyNumberFormat="1" applyFill="1" applyAlignment="1" applyProtection="1">
      <alignment horizontal="left"/>
      <protection/>
    </xf>
    <xf numFmtId="5" fontId="0" fillId="33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0" fillId="33" borderId="0" xfId="0" applyFill="1" applyAlignment="1" applyProtection="1">
      <alignment horizontal="centerContinuous" vertical="center"/>
      <protection/>
    </xf>
    <xf numFmtId="10" fontId="0" fillId="33" borderId="0" xfId="0" applyNumberFormat="1" applyFill="1" applyAlignment="1" applyProtection="1">
      <alignment horizontal="centerContinuous" vertical="center"/>
      <protection/>
    </xf>
    <xf numFmtId="37" fontId="2" fillId="33" borderId="0" xfId="0" applyNumberFormat="1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10" fontId="0" fillId="33" borderId="0" xfId="0" applyNumberForma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10" fontId="3" fillId="33" borderId="0" xfId="0" applyNumberFormat="1" applyFont="1" applyFill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10" fontId="3" fillId="33" borderId="11" xfId="0" applyNumberFormat="1" applyFont="1" applyFill="1" applyBorder="1" applyAlignment="1" applyProtection="1">
      <alignment horizontal="center" vertical="center"/>
      <protection/>
    </xf>
    <xf numFmtId="37" fontId="0" fillId="33" borderId="0" xfId="0" applyNumberForma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5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37" fontId="0" fillId="0" borderId="0" xfId="0" applyNumberForma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7" fontId="2" fillId="0" borderId="0" xfId="0" applyNumberFormat="1" applyFont="1" applyAlignment="1" applyProtection="1">
      <alignment horizontal="left"/>
      <protection/>
    </xf>
    <xf numFmtId="10" fontId="0" fillId="0" borderId="0" xfId="0" applyNumberFormat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5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37" fontId="0" fillId="33" borderId="0" xfId="0" applyNumberFormat="1" applyFont="1" applyFill="1" applyAlignment="1" applyProtection="1">
      <alignment horizontal="right"/>
      <protection/>
    </xf>
    <xf numFmtId="165" fontId="0" fillId="33" borderId="0" xfId="42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4" fillId="33" borderId="0" xfId="0" applyFont="1" applyFill="1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505"/>
  <sheetViews>
    <sheetView showGridLines="0" tabSelected="1" defaultGridColor="0" zoomScale="87" zoomScaleNormal="87" zoomScalePageLayoutView="0" colorId="22" workbookViewId="0" topLeftCell="A4306">
      <selection activeCell="A4351" sqref="A4351"/>
    </sheetView>
  </sheetViews>
  <sheetFormatPr defaultColWidth="9.7109375" defaultRowHeight="12.75"/>
  <cols>
    <col min="1" max="1" width="31.140625" style="0" customWidth="1"/>
    <col min="2" max="2" width="19.00390625" style="0" customWidth="1"/>
    <col min="3" max="3" width="3.28125" style="0" customWidth="1"/>
    <col min="4" max="4" width="19.421875" style="0" customWidth="1"/>
    <col min="5" max="5" width="3.7109375" style="0" customWidth="1"/>
    <col min="6" max="6" width="9.57421875" style="0" customWidth="1"/>
  </cols>
  <sheetData>
    <row r="1" spans="1:6" ht="12.75">
      <c r="A1" s="1" t="s">
        <v>1447</v>
      </c>
      <c r="B1" s="2"/>
      <c r="C1" s="2"/>
      <c r="D1" s="2"/>
      <c r="E1" s="2"/>
      <c r="F1" s="2"/>
    </row>
    <row r="2" ht="12.75">
      <c r="A2" s="3"/>
    </row>
    <row r="3" spans="1:6" ht="12.75">
      <c r="A3" s="4" t="s">
        <v>1448</v>
      </c>
      <c r="B3" s="5">
        <v>2003</v>
      </c>
      <c r="C3" s="5" t="s">
        <v>1449</v>
      </c>
      <c r="D3" s="5">
        <v>2003</v>
      </c>
      <c r="E3" s="4"/>
      <c r="F3" s="4"/>
    </row>
    <row r="4" spans="1:6" ht="13.5" thickBot="1">
      <c r="A4" s="4" t="s">
        <v>1450</v>
      </c>
      <c r="B4" s="5" t="s">
        <v>1451</v>
      </c>
      <c r="C4" s="4"/>
      <c r="D4" s="4" t="s">
        <v>1452</v>
      </c>
      <c r="E4" s="4"/>
      <c r="F4" s="5" t="s">
        <v>1453</v>
      </c>
    </row>
    <row r="5" spans="1:6" ht="12" customHeight="1">
      <c r="A5" s="6"/>
      <c r="B5" s="7"/>
      <c r="C5" s="7"/>
      <c r="D5" s="7"/>
      <c r="E5" s="7"/>
      <c r="F5" s="6"/>
    </row>
    <row r="6" spans="1:6" ht="12" customHeight="1">
      <c r="A6" s="8" t="s">
        <v>1454</v>
      </c>
      <c r="B6" s="9">
        <f>SUM(B7:B12)</f>
        <v>448357200</v>
      </c>
      <c r="C6" s="3"/>
      <c r="D6" s="9">
        <f>SUM(D7:D12)</f>
        <v>204625096</v>
      </c>
      <c r="E6" s="8"/>
      <c r="F6" s="10">
        <f aca="true" t="shared" si="0" ref="F6:F51">SUM(D6/B6)</f>
        <v>0.45638855805148215</v>
      </c>
    </row>
    <row r="7" spans="1:6" ht="12" customHeight="1">
      <c r="A7" s="11" t="s">
        <v>1455</v>
      </c>
      <c r="B7" s="12">
        <v>59294000</v>
      </c>
      <c r="C7" s="13"/>
      <c r="D7" s="12">
        <v>26579636</v>
      </c>
      <c r="E7" s="11"/>
      <c r="F7" s="14">
        <f t="shared" si="0"/>
        <v>0.44826856005666676</v>
      </c>
    </row>
    <row r="8" spans="1:6" ht="12" customHeight="1">
      <c r="A8" s="11" t="s">
        <v>1456</v>
      </c>
      <c r="B8" s="12">
        <v>1291300</v>
      </c>
      <c r="C8" s="13"/>
      <c r="D8" s="12">
        <v>516357</v>
      </c>
      <c r="E8" s="11"/>
      <c r="F8" s="14">
        <f t="shared" si="0"/>
        <v>0.3998737706187563</v>
      </c>
    </row>
    <row r="9" spans="1:6" ht="12" customHeight="1">
      <c r="A9" s="11" t="s">
        <v>1457</v>
      </c>
      <c r="B9" s="12">
        <v>76384900</v>
      </c>
      <c r="C9" s="13"/>
      <c r="D9" s="12">
        <v>34911558</v>
      </c>
      <c r="E9" s="11"/>
      <c r="F9" s="14">
        <f t="shared" si="0"/>
        <v>0.4570478982102484</v>
      </c>
    </row>
    <row r="10" spans="1:6" ht="12" customHeight="1">
      <c r="A10" s="11" t="s">
        <v>1458</v>
      </c>
      <c r="B10" s="12">
        <v>104216500</v>
      </c>
      <c r="C10" s="13"/>
      <c r="D10" s="12">
        <v>47142050</v>
      </c>
      <c r="E10" s="11"/>
      <c r="F10" s="14">
        <f t="shared" si="0"/>
        <v>0.4523472770626532</v>
      </c>
    </row>
    <row r="11" spans="1:6" ht="12" customHeight="1">
      <c r="A11" s="11" t="s">
        <v>1459</v>
      </c>
      <c r="B11" s="12">
        <v>194357400</v>
      </c>
      <c r="C11" s="13"/>
      <c r="D11" s="12">
        <v>89040503</v>
      </c>
      <c r="E11" s="11"/>
      <c r="F11" s="14">
        <f t="shared" si="0"/>
        <v>0.45812767098139817</v>
      </c>
    </row>
    <row r="12" spans="1:6" ht="12" customHeight="1">
      <c r="A12" s="11" t="s">
        <v>1460</v>
      </c>
      <c r="B12" s="12">
        <v>12813100</v>
      </c>
      <c r="C12" s="13"/>
      <c r="D12" s="12">
        <v>6434992</v>
      </c>
      <c r="E12" s="11"/>
      <c r="F12" s="14">
        <f t="shared" si="0"/>
        <v>0.5022197594649226</v>
      </c>
    </row>
    <row r="13" spans="1:8" ht="12" customHeight="1">
      <c r="A13" s="15" t="s">
        <v>1461</v>
      </c>
      <c r="B13" s="9">
        <f>SUM(B14:B24)</f>
        <v>929135600</v>
      </c>
      <c r="C13" s="16"/>
      <c r="D13" s="9">
        <f>SUM(D14:D24)</f>
        <v>439167373</v>
      </c>
      <c r="E13" s="15"/>
      <c r="F13" s="10">
        <f t="shared" si="0"/>
        <v>0.47266230354320726</v>
      </c>
      <c r="G13" s="17"/>
      <c r="H13" s="8"/>
    </row>
    <row r="14" spans="1:6" ht="12" customHeight="1">
      <c r="A14" s="18" t="s">
        <v>1462</v>
      </c>
      <c r="B14" s="19">
        <v>31553100</v>
      </c>
      <c r="C14" s="19"/>
      <c r="D14" s="12">
        <v>15771598</v>
      </c>
      <c r="E14" s="18"/>
      <c r="F14" s="14">
        <f t="shared" si="0"/>
        <v>0.4998430582098114</v>
      </c>
    </row>
    <row r="15" spans="1:6" ht="12" customHeight="1">
      <c r="A15" s="18" t="s">
        <v>584</v>
      </c>
      <c r="B15" s="12">
        <v>85673600</v>
      </c>
      <c r="D15" s="12">
        <v>36708384</v>
      </c>
      <c r="E15" s="18"/>
      <c r="F15" s="14">
        <f>SUM(D15/B15)</f>
        <v>0.4284678594106002</v>
      </c>
    </row>
    <row r="16" spans="1:6" ht="12" customHeight="1">
      <c r="A16" s="18" t="s">
        <v>585</v>
      </c>
      <c r="B16" s="19">
        <v>6411500</v>
      </c>
      <c r="C16" s="19"/>
      <c r="D16" s="12">
        <v>3215905</v>
      </c>
      <c r="E16" s="18"/>
      <c r="F16" s="14">
        <f>SUM(D16/B16)</f>
        <v>0.5015838727286906</v>
      </c>
    </row>
    <row r="17" spans="1:6" ht="12" customHeight="1">
      <c r="A17" s="18" t="s">
        <v>586</v>
      </c>
      <c r="B17" s="19">
        <v>260360700</v>
      </c>
      <c r="C17" s="19"/>
      <c r="D17" s="12">
        <v>128436921</v>
      </c>
      <c r="E17" s="18"/>
      <c r="F17" s="14">
        <f>SUM(D17/B17)</f>
        <v>0.4933037935448783</v>
      </c>
    </row>
    <row r="18" spans="1:6" ht="12" customHeight="1">
      <c r="A18" s="18" t="s">
        <v>1456</v>
      </c>
      <c r="B18" s="19">
        <v>100687000</v>
      </c>
      <c r="C18" s="19"/>
      <c r="D18" s="12">
        <v>44263095</v>
      </c>
      <c r="E18" s="18"/>
      <c r="F18" s="14">
        <f>SUM(D18/B18)</f>
        <v>0.4396108236415823</v>
      </c>
    </row>
    <row r="19" spans="1:6" ht="12" customHeight="1">
      <c r="A19" s="18" t="s">
        <v>587</v>
      </c>
      <c r="B19" s="19">
        <v>79450600</v>
      </c>
      <c r="C19" s="19"/>
      <c r="D19" s="12">
        <v>38469274</v>
      </c>
      <c r="E19" s="18"/>
      <c r="F19" s="14">
        <f>SUM(D19/B19)</f>
        <v>0.48419110743027743</v>
      </c>
    </row>
    <row r="20" spans="1:6" ht="12" customHeight="1">
      <c r="A20" s="18" t="s">
        <v>516</v>
      </c>
      <c r="B20" s="19">
        <v>88487600</v>
      </c>
      <c r="C20" s="19"/>
      <c r="D20" s="12">
        <v>41064387</v>
      </c>
      <c r="E20" s="18"/>
      <c r="F20" s="14">
        <f t="shared" si="0"/>
        <v>0.46406939503388045</v>
      </c>
    </row>
    <row r="21" spans="1:6" ht="12" customHeight="1">
      <c r="A21" s="18" t="s">
        <v>588</v>
      </c>
      <c r="B21" s="19">
        <v>61998900</v>
      </c>
      <c r="C21" s="19"/>
      <c r="D21" s="12">
        <v>30787306</v>
      </c>
      <c r="E21" s="18"/>
      <c r="F21" s="14">
        <f t="shared" si="0"/>
        <v>0.49657826187238807</v>
      </c>
    </row>
    <row r="22" spans="1:6" ht="12" customHeight="1">
      <c r="A22" s="18" t="s">
        <v>589</v>
      </c>
      <c r="B22" s="19">
        <v>187957700</v>
      </c>
      <c r="C22" s="19"/>
      <c r="D22" s="12">
        <v>88662680</v>
      </c>
      <c r="E22" s="18"/>
      <c r="F22" s="14">
        <f t="shared" si="0"/>
        <v>0.4717161361306294</v>
      </c>
    </row>
    <row r="23" spans="1:6" ht="12" customHeight="1">
      <c r="A23" s="18" t="s">
        <v>590</v>
      </c>
      <c r="B23" s="19">
        <v>13631200</v>
      </c>
      <c r="C23" s="19"/>
      <c r="D23" s="12">
        <v>5986581</v>
      </c>
      <c r="E23" s="18"/>
      <c r="F23" s="14">
        <f t="shared" si="0"/>
        <v>0.43918224367627207</v>
      </c>
    </row>
    <row r="24" spans="1:6" ht="12" customHeight="1">
      <c r="A24" s="18" t="s">
        <v>591</v>
      </c>
      <c r="B24" s="19">
        <v>12923700</v>
      </c>
      <c r="C24" s="19"/>
      <c r="D24" s="12">
        <v>5801242</v>
      </c>
      <c r="E24" s="18"/>
      <c r="F24" s="14">
        <f t="shared" si="0"/>
        <v>0.448883988331515</v>
      </c>
    </row>
    <row r="25" spans="1:6" ht="12" customHeight="1">
      <c r="A25" s="20" t="s">
        <v>592</v>
      </c>
      <c r="B25" s="21">
        <f>SUM(B26:B29)</f>
        <v>339511200</v>
      </c>
      <c r="C25" s="21"/>
      <c r="D25" s="21">
        <f>SUM(D26:D29)</f>
        <v>160775031</v>
      </c>
      <c r="E25" s="22"/>
      <c r="F25" s="10">
        <f t="shared" si="0"/>
        <v>0.4735485338922545</v>
      </c>
    </row>
    <row r="26" spans="1:6" ht="12" customHeight="1">
      <c r="A26" s="18" t="s">
        <v>593</v>
      </c>
      <c r="B26" s="19">
        <v>158532700</v>
      </c>
      <c r="C26" s="19"/>
      <c r="D26" s="19">
        <v>79075655</v>
      </c>
      <c r="E26" s="18"/>
      <c r="F26" s="14">
        <f t="shared" si="0"/>
        <v>0.49879712513569757</v>
      </c>
    </row>
    <row r="27" spans="1:6" ht="12" customHeight="1">
      <c r="A27" s="18" t="s">
        <v>594</v>
      </c>
      <c r="B27" s="19">
        <v>29619900</v>
      </c>
      <c r="C27" s="19"/>
      <c r="D27" s="19">
        <v>14258674</v>
      </c>
      <c r="E27" s="18"/>
      <c r="F27" s="14">
        <f t="shared" si="0"/>
        <v>0.48138832339069343</v>
      </c>
    </row>
    <row r="28" spans="1:6" ht="12" customHeight="1">
      <c r="A28" s="18" t="s">
        <v>595</v>
      </c>
      <c r="B28" s="19">
        <v>94769600</v>
      </c>
      <c r="C28" s="19"/>
      <c r="D28" s="19">
        <v>41678734</v>
      </c>
      <c r="E28" s="18"/>
      <c r="F28" s="14">
        <f t="shared" si="0"/>
        <v>0.439790122570951</v>
      </c>
    </row>
    <row r="29" spans="1:6" ht="12" customHeight="1">
      <c r="A29" s="18" t="s">
        <v>596</v>
      </c>
      <c r="B29" s="19">
        <v>56589000</v>
      </c>
      <c r="C29" s="19"/>
      <c r="D29" s="19">
        <v>25761968</v>
      </c>
      <c r="E29" s="18"/>
      <c r="F29" s="14">
        <f t="shared" si="0"/>
        <v>0.45524692077965684</v>
      </c>
    </row>
    <row r="30" spans="1:6" ht="12" customHeight="1">
      <c r="A30" s="20" t="s">
        <v>597</v>
      </c>
      <c r="B30" s="21">
        <f>SUM(B31:B37)</f>
        <v>1175117300</v>
      </c>
      <c r="C30" s="21"/>
      <c r="D30" s="21">
        <f>SUM(D31:D37)</f>
        <v>531756744</v>
      </c>
      <c r="E30" s="22"/>
      <c r="F30" s="10">
        <f t="shared" si="0"/>
        <v>0.4525137567117768</v>
      </c>
    </row>
    <row r="31" spans="1:6" ht="12" customHeight="1">
      <c r="A31" s="18" t="s">
        <v>1466</v>
      </c>
      <c r="B31" s="19">
        <v>304737100</v>
      </c>
      <c r="C31" s="19"/>
      <c r="D31" s="19">
        <v>140953464</v>
      </c>
      <c r="E31" s="18"/>
      <c r="F31" s="14">
        <f t="shared" si="0"/>
        <v>0.462541200267378</v>
      </c>
    </row>
    <row r="32" spans="1:6" ht="12" customHeight="1">
      <c r="A32" s="18" t="s">
        <v>1467</v>
      </c>
      <c r="B32" s="19">
        <v>169887000</v>
      </c>
      <c r="C32" s="19"/>
      <c r="D32" s="19">
        <v>73840498</v>
      </c>
      <c r="E32" s="18"/>
      <c r="F32" s="14">
        <f t="shared" si="0"/>
        <v>0.43464478153125313</v>
      </c>
    </row>
    <row r="33" spans="1:6" ht="12" customHeight="1">
      <c r="A33" s="18" t="s">
        <v>1468</v>
      </c>
      <c r="B33" s="19">
        <v>43634000</v>
      </c>
      <c r="C33" s="19"/>
      <c r="D33" s="19">
        <v>20057098</v>
      </c>
      <c r="E33" s="18"/>
      <c r="F33" s="14">
        <f t="shared" si="0"/>
        <v>0.45966672778108814</v>
      </c>
    </row>
    <row r="34" spans="1:6" ht="12" customHeight="1">
      <c r="A34" s="18" t="s">
        <v>1469</v>
      </c>
      <c r="B34" s="19">
        <v>242487100</v>
      </c>
      <c r="C34" s="19"/>
      <c r="D34" s="19">
        <v>113600699</v>
      </c>
      <c r="E34" s="18"/>
      <c r="F34" s="14">
        <f t="shared" si="0"/>
        <v>0.46848141200088583</v>
      </c>
    </row>
    <row r="35" spans="1:6" ht="12" customHeight="1">
      <c r="A35" s="18" t="s">
        <v>1470</v>
      </c>
      <c r="B35" s="19">
        <v>48310000</v>
      </c>
      <c r="C35" s="19"/>
      <c r="D35" s="19">
        <v>20788724</v>
      </c>
      <c r="E35" s="18"/>
      <c r="F35" s="14">
        <f t="shared" si="0"/>
        <v>0.4303192713723867</v>
      </c>
    </row>
    <row r="36" spans="1:6" ht="12" customHeight="1">
      <c r="A36" s="18" t="s">
        <v>517</v>
      </c>
      <c r="B36" s="19">
        <v>143283700</v>
      </c>
      <c r="C36" s="19"/>
      <c r="D36" s="19">
        <v>62372283</v>
      </c>
      <c r="E36" s="18"/>
      <c r="F36" s="14">
        <f t="shared" si="0"/>
        <v>0.43530620021677274</v>
      </c>
    </row>
    <row r="37" spans="1:6" ht="12" customHeight="1">
      <c r="A37" s="18" t="s">
        <v>590</v>
      </c>
      <c r="B37" s="19">
        <v>222778400</v>
      </c>
      <c r="C37" s="19"/>
      <c r="D37" s="19">
        <v>100143978</v>
      </c>
      <c r="E37" s="18"/>
      <c r="F37" s="14">
        <f t="shared" si="0"/>
        <v>0.44952283524794145</v>
      </c>
    </row>
    <row r="38" spans="1:6" ht="12" customHeight="1">
      <c r="A38" s="20" t="s">
        <v>1471</v>
      </c>
      <c r="B38" s="21">
        <f>SUM(B39:B44)</f>
        <v>515144600</v>
      </c>
      <c r="C38" s="21"/>
      <c r="D38" s="21">
        <f>SUM(D39:D44)</f>
        <v>241250662</v>
      </c>
      <c r="E38" s="21"/>
      <c r="F38" s="10">
        <f t="shared" si="0"/>
        <v>0.46831639504713823</v>
      </c>
    </row>
    <row r="39" spans="1:6" ht="12" customHeight="1">
      <c r="A39" s="18" t="s">
        <v>585</v>
      </c>
      <c r="B39" s="19">
        <v>33607700</v>
      </c>
      <c r="C39" s="19"/>
      <c r="D39" s="19">
        <v>16373190</v>
      </c>
      <c r="E39" s="18"/>
      <c r="F39" s="14">
        <f t="shared" si="0"/>
        <v>0.4871856747114501</v>
      </c>
    </row>
    <row r="40" spans="1:6" ht="12" customHeight="1">
      <c r="A40" s="18" t="s">
        <v>1472</v>
      </c>
      <c r="B40" s="19">
        <v>99532200</v>
      </c>
      <c r="C40" s="19"/>
      <c r="D40" s="19">
        <v>43359695</v>
      </c>
      <c r="E40" s="18"/>
      <c r="F40" s="14">
        <f t="shared" si="0"/>
        <v>0.435634849827493</v>
      </c>
    </row>
    <row r="41" spans="1:6" ht="12" customHeight="1">
      <c r="A41" s="18" t="s">
        <v>1473</v>
      </c>
      <c r="B41" s="19">
        <v>151628300</v>
      </c>
      <c r="C41" s="19"/>
      <c r="D41" s="19">
        <v>74860367</v>
      </c>
      <c r="E41" s="18"/>
      <c r="F41" s="14">
        <f t="shared" si="0"/>
        <v>0.4937097296480934</v>
      </c>
    </row>
    <row r="42" spans="1:6" ht="12" customHeight="1">
      <c r="A42" s="18" t="s">
        <v>517</v>
      </c>
      <c r="B42" s="19">
        <v>40134500</v>
      </c>
      <c r="D42" s="19">
        <v>18258006</v>
      </c>
      <c r="E42" s="18"/>
      <c r="F42" s="14">
        <f>SUM(D43/B43)</f>
        <v>0.4656569614409628</v>
      </c>
    </row>
    <row r="43" spans="1:6" ht="12" customHeight="1">
      <c r="A43" s="18" t="s">
        <v>516</v>
      </c>
      <c r="B43" s="19">
        <v>61736500</v>
      </c>
      <c r="C43" s="19"/>
      <c r="D43" s="19">
        <v>28748031</v>
      </c>
      <c r="E43" s="18"/>
      <c r="F43" s="14">
        <f t="shared" si="0"/>
        <v>0.4656569614409628</v>
      </c>
    </row>
    <row r="44" spans="1:6" ht="12" customHeight="1">
      <c r="A44" s="18" t="s">
        <v>1474</v>
      </c>
      <c r="B44" s="19">
        <v>128505400</v>
      </c>
      <c r="C44" s="19"/>
      <c r="D44" s="19">
        <v>59651373</v>
      </c>
      <c r="E44" s="18"/>
      <c r="F44" s="14">
        <f t="shared" si="0"/>
        <v>0.4641935124905257</v>
      </c>
    </row>
    <row r="45" spans="1:6" ht="12" customHeight="1">
      <c r="A45" s="20" t="s">
        <v>1475</v>
      </c>
      <c r="B45" s="21">
        <f>SUM(B46:B51)</f>
        <v>374861600</v>
      </c>
      <c r="C45" s="21"/>
      <c r="D45" s="21">
        <f>SUM(D46:D52)</f>
        <v>173586674</v>
      </c>
      <c r="E45" s="22"/>
      <c r="F45" s="10">
        <f t="shared" si="0"/>
        <v>0.46306870055508487</v>
      </c>
    </row>
    <row r="46" spans="1:6" ht="12" customHeight="1">
      <c r="A46" s="18" t="s">
        <v>1476</v>
      </c>
      <c r="B46" s="12">
        <v>24175100</v>
      </c>
      <c r="C46" s="19"/>
      <c r="D46" s="19">
        <v>11890086</v>
      </c>
      <c r="E46" s="18"/>
      <c r="F46" s="14">
        <f t="shared" si="0"/>
        <v>0.49183192623815414</v>
      </c>
    </row>
    <row r="47" spans="1:6" ht="12" customHeight="1">
      <c r="A47" s="18" t="s">
        <v>1477</v>
      </c>
      <c r="B47" s="19">
        <v>15434600</v>
      </c>
      <c r="C47" s="19"/>
      <c r="D47" s="19">
        <v>6521848</v>
      </c>
      <c r="E47" s="18"/>
      <c r="F47" s="14">
        <f t="shared" si="0"/>
        <v>0.4225472639394607</v>
      </c>
    </row>
    <row r="48" spans="1:6" ht="12" customHeight="1">
      <c r="A48" s="11" t="s">
        <v>1478</v>
      </c>
      <c r="B48" s="12">
        <v>42907300</v>
      </c>
      <c r="C48" s="12"/>
      <c r="D48" s="12">
        <v>21399730</v>
      </c>
      <c r="E48" s="11"/>
      <c r="F48" s="14">
        <f t="shared" si="0"/>
        <v>0.49874333738081866</v>
      </c>
    </row>
    <row r="49" spans="1:6" ht="12" customHeight="1">
      <c r="A49" s="11" t="s">
        <v>1479</v>
      </c>
      <c r="B49" s="12">
        <v>90931900</v>
      </c>
      <c r="C49" s="12"/>
      <c r="D49" s="12">
        <v>42180658</v>
      </c>
      <c r="E49" s="11"/>
      <c r="F49" s="14">
        <f t="shared" si="0"/>
        <v>0.4638708528030317</v>
      </c>
    </row>
    <row r="50" spans="1:6" ht="12" customHeight="1">
      <c r="A50" s="11" t="s">
        <v>1480</v>
      </c>
      <c r="B50" s="12">
        <v>127483000</v>
      </c>
      <c r="C50" s="12"/>
      <c r="D50" s="12">
        <v>58589376</v>
      </c>
      <c r="E50" s="11"/>
      <c r="F50" s="14">
        <f t="shared" si="0"/>
        <v>0.4595857957531592</v>
      </c>
    </row>
    <row r="51" spans="1:6" ht="12" customHeight="1">
      <c r="A51" s="11" t="s">
        <v>591</v>
      </c>
      <c r="B51" s="12">
        <v>73929700</v>
      </c>
      <c r="C51" s="12"/>
      <c r="D51" s="12">
        <v>33004976</v>
      </c>
      <c r="E51" s="11"/>
      <c r="F51" s="14">
        <f t="shared" si="0"/>
        <v>0.44643730462858633</v>
      </c>
    </row>
    <row r="52" spans="1:6" ht="12" customHeight="1">
      <c r="A52" s="11"/>
      <c r="B52" s="13"/>
      <c r="C52" s="13"/>
      <c r="D52" s="13"/>
      <c r="E52" s="11"/>
      <c r="F52" s="14"/>
    </row>
    <row r="53" spans="1:6" ht="12" customHeight="1">
      <c r="A53" s="23" t="s">
        <v>1481</v>
      </c>
      <c r="B53" s="21">
        <f>+B6+B13+B25+B30+B38+B45</f>
        <v>3782127500</v>
      </c>
      <c r="C53" s="21"/>
      <c r="D53" s="21">
        <f>+D6+D13+D25+D30+D38+D45</f>
        <v>1751161580</v>
      </c>
      <c r="E53" s="22"/>
      <c r="F53" s="10">
        <f>SUM(D53/B53)</f>
        <v>0.46300966321204134</v>
      </c>
    </row>
    <row r="54" spans="1:6" ht="12" customHeight="1">
      <c r="A54" s="23"/>
      <c r="B54" s="21"/>
      <c r="C54" s="21"/>
      <c r="D54" s="21"/>
      <c r="E54" s="22"/>
      <c r="F54" s="10"/>
    </row>
    <row r="55" spans="1:6" ht="12" customHeight="1">
      <c r="A55" s="1" t="s">
        <v>1482</v>
      </c>
      <c r="B55" s="2"/>
      <c r="C55" s="2"/>
      <c r="D55" s="2"/>
      <c r="E55" s="2"/>
      <c r="F55" s="2"/>
    </row>
    <row r="56" ht="12.75">
      <c r="A56" s="3"/>
    </row>
    <row r="57" spans="1:6" ht="12.75">
      <c r="A57" s="4" t="s">
        <v>1448</v>
      </c>
      <c r="B57" s="5">
        <v>2003</v>
      </c>
      <c r="C57" s="5" t="s">
        <v>1449</v>
      </c>
      <c r="D57" s="5">
        <v>2003</v>
      </c>
      <c r="E57" s="4"/>
      <c r="F57" s="4"/>
    </row>
    <row r="58" spans="1:6" ht="13.5" thickBot="1">
      <c r="A58" s="4" t="s">
        <v>1450</v>
      </c>
      <c r="B58" s="24" t="s">
        <v>1451</v>
      </c>
      <c r="C58" s="25"/>
      <c r="D58" s="25" t="s">
        <v>1452</v>
      </c>
      <c r="E58" s="4"/>
      <c r="F58" s="5" t="s">
        <v>1453</v>
      </c>
    </row>
    <row r="59" spans="1:6" ht="12.75">
      <c r="A59" s="6"/>
      <c r="B59" s="26"/>
      <c r="C59" s="26"/>
      <c r="D59" s="26"/>
      <c r="E59" s="7"/>
      <c r="F59" s="6"/>
    </row>
    <row r="60" spans="1:6" ht="12.75">
      <c r="A60" s="15" t="s">
        <v>1483</v>
      </c>
      <c r="B60" s="21">
        <f>SUM(B61:B64)</f>
        <v>467573100</v>
      </c>
      <c r="C60" s="21"/>
      <c r="D60" s="21">
        <f>SUM(D61:D64)</f>
        <v>568543014</v>
      </c>
      <c r="E60" s="22"/>
      <c r="F60" s="10">
        <f aca="true" t="shared" si="1" ref="F60:F107">SUM(D60/B60)</f>
        <v>1.2159446597761934</v>
      </c>
    </row>
    <row r="61" spans="1:6" ht="12.75">
      <c r="A61" s="17" t="s">
        <v>1484</v>
      </c>
      <c r="B61" s="26">
        <v>63168800</v>
      </c>
      <c r="C61" s="26"/>
      <c r="D61" s="26">
        <v>80451800</v>
      </c>
      <c r="E61" s="17"/>
      <c r="F61" s="14">
        <f t="shared" si="1"/>
        <v>1.2736002583553907</v>
      </c>
    </row>
    <row r="62" spans="1:6" ht="12.75">
      <c r="A62" s="11" t="s">
        <v>1485</v>
      </c>
      <c r="B62" s="27">
        <v>258209600</v>
      </c>
      <c r="C62" s="27"/>
      <c r="D62" s="27">
        <v>298832764</v>
      </c>
      <c r="E62" s="11"/>
      <c r="F62" s="14">
        <f t="shared" si="1"/>
        <v>1.1573263116475918</v>
      </c>
    </row>
    <row r="63" spans="1:6" ht="12.75">
      <c r="A63" s="11" t="s">
        <v>1486</v>
      </c>
      <c r="B63" s="27">
        <v>93506400</v>
      </c>
      <c r="C63" s="27"/>
      <c r="D63" s="27">
        <v>123344630</v>
      </c>
      <c r="E63" s="11"/>
      <c r="F63" s="14">
        <f t="shared" si="1"/>
        <v>1.3191036121591677</v>
      </c>
    </row>
    <row r="64" spans="1:6" ht="12.75">
      <c r="A64" s="11" t="s">
        <v>1487</v>
      </c>
      <c r="B64" s="27">
        <v>52688300</v>
      </c>
      <c r="C64" s="27"/>
      <c r="D64" s="27">
        <v>65913820</v>
      </c>
      <c r="E64" s="11"/>
      <c r="F64" s="14">
        <f t="shared" si="1"/>
        <v>1.2510143618222642</v>
      </c>
    </row>
    <row r="65" spans="1:6" ht="12.75">
      <c r="A65" s="15" t="s">
        <v>1488</v>
      </c>
      <c r="B65" s="21">
        <f>SUM(B66:B70)</f>
        <v>451262500</v>
      </c>
      <c r="C65" s="21"/>
      <c r="D65" s="21">
        <f>SUM(D66:D70)</f>
        <v>530200787</v>
      </c>
      <c r="E65" s="11"/>
      <c r="F65" s="10">
        <f t="shared" si="1"/>
        <v>1.1749276463255864</v>
      </c>
    </row>
    <row r="66" spans="1:6" ht="12.75">
      <c r="A66" s="11" t="s">
        <v>1489</v>
      </c>
      <c r="B66" s="27">
        <v>77050600</v>
      </c>
      <c r="C66" s="27"/>
      <c r="D66" s="27">
        <v>93476900</v>
      </c>
      <c r="E66" s="11"/>
      <c r="F66" s="14">
        <f t="shared" si="1"/>
        <v>1.213188476144248</v>
      </c>
    </row>
    <row r="67" spans="1:6" ht="12.75">
      <c r="A67" s="17" t="s">
        <v>1490</v>
      </c>
      <c r="B67" s="26">
        <v>30274800</v>
      </c>
      <c r="C67" s="26"/>
      <c r="D67" s="26">
        <v>33587500</v>
      </c>
      <c r="E67" s="8"/>
      <c r="F67" s="14">
        <f t="shared" si="1"/>
        <v>1.1094210366377317</v>
      </c>
    </row>
    <row r="68" spans="1:6" ht="12.75">
      <c r="A68" s="28" t="s">
        <v>1491</v>
      </c>
      <c r="B68" s="26">
        <v>75257700</v>
      </c>
      <c r="C68" s="26"/>
      <c r="D68" s="26">
        <v>85084910</v>
      </c>
      <c r="E68" s="28"/>
      <c r="F68" s="14">
        <f t="shared" si="1"/>
        <v>1.130580791068555</v>
      </c>
    </row>
    <row r="69" spans="1:6" ht="12.75">
      <c r="A69" s="28" t="s">
        <v>1492</v>
      </c>
      <c r="B69" s="26">
        <v>41512700</v>
      </c>
      <c r="C69" s="26"/>
      <c r="D69" s="26">
        <v>43336900</v>
      </c>
      <c r="E69" s="28"/>
      <c r="F69" s="14">
        <f t="shared" si="1"/>
        <v>1.0439431788344289</v>
      </c>
    </row>
    <row r="70" spans="1:6" ht="12.75">
      <c r="A70" s="28" t="s">
        <v>1493</v>
      </c>
      <c r="B70" s="26">
        <v>227166700</v>
      </c>
      <c r="C70" s="26"/>
      <c r="D70" s="26">
        <v>274714577</v>
      </c>
      <c r="E70" s="28"/>
      <c r="F70" s="14">
        <f t="shared" si="1"/>
        <v>1.2093083053105935</v>
      </c>
    </row>
    <row r="71" spans="1:6" ht="12.75">
      <c r="A71" s="4" t="s">
        <v>2362</v>
      </c>
      <c r="B71" s="21">
        <f>SUM(B72:B76)</f>
        <v>1219353700</v>
      </c>
      <c r="C71" s="29"/>
      <c r="D71" s="21">
        <f>SUM(D72:D76)</f>
        <v>1369175250</v>
      </c>
      <c r="E71" s="28"/>
      <c r="F71" s="10">
        <f t="shared" si="1"/>
        <v>1.1228696398756162</v>
      </c>
    </row>
    <row r="72" spans="1:6" ht="12.75">
      <c r="A72" s="28" t="s">
        <v>2363</v>
      </c>
      <c r="B72" s="26">
        <v>591517000</v>
      </c>
      <c r="C72" s="26"/>
      <c r="D72" s="26">
        <v>677431130</v>
      </c>
      <c r="E72" s="28"/>
      <c r="F72" s="14">
        <f t="shared" si="1"/>
        <v>1.1452437208059953</v>
      </c>
    </row>
    <row r="73" spans="1:6" ht="12.75">
      <c r="A73" s="28" t="s">
        <v>2379</v>
      </c>
      <c r="B73" s="26">
        <v>77510700</v>
      </c>
      <c r="C73" s="26"/>
      <c r="D73" s="26">
        <v>82039380</v>
      </c>
      <c r="E73" s="28"/>
      <c r="F73" s="14">
        <f t="shared" si="1"/>
        <v>1.0584265140167746</v>
      </c>
    </row>
    <row r="74" spans="1:6" ht="12.75">
      <c r="A74" s="28" t="s">
        <v>2380</v>
      </c>
      <c r="B74" s="26">
        <v>3630000</v>
      </c>
      <c r="C74" s="26"/>
      <c r="D74" s="26">
        <v>4214900</v>
      </c>
      <c r="E74" s="28"/>
      <c r="F74" s="14">
        <f t="shared" si="1"/>
        <v>1.161129476584022</v>
      </c>
    </row>
    <row r="75" spans="1:6" ht="12.75">
      <c r="A75" s="28" t="s">
        <v>2381</v>
      </c>
      <c r="B75" s="26">
        <v>5114100</v>
      </c>
      <c r="C75" s="26"/>
      <c r="D75" s="26">
        <v>2236700</v>
      </c>
      <c r="E75" s="28"/>
      <c r="F75" s="14">
        <f t="shared" si="1"/>
        <v>0.4373594571869928</v>
      </c>
    </row>
    <row r="76" spans="1:6" ht="12.75">
      <c r="A76" s="28" t="s">
        <v>2382</v>
      </c>
      <c r="B76" s="26">
        <v>541581900</v>
      </c>
      <c r="C76" s="26"/>
      <c r="D76" s="26">
        <v>603253140</v>
      </c>
      <c r="E76" s="28"/>
      <c r="F76" s="14">
        <f t="shared" si="1"/>
        <v>1.1138724170804084</v>
      </c>
    </row>
    <row r="77" spans="1:6" ht="12.75">
      <c r="A77" s="4" t="s">
        <v>2383</v>
      </c>
      <c r="B77" s="21">
        <f>SUM(B78:B79)</f>
        <v>1587896100</v>
      </c>
      <c r="C77" s="21"/>
      <c r="D77" s="21">
        <f>SUM(D78:D79)</f>
        <v>1808079085</v>
      </c>
      <c r="E77" s="28"/>
      <c r="F77" s="10">
        <f t="shared" si="1"/>
        <v>1.138663345164712</v>
      </c>
    </row>
    <row r="78" spans="1:6" ht="12.75">
      <c r="A78" s="28" t="s">
        <v>2384</v>
      </c>
      <c r="B78" s="26">
        <v>1575198800</v>
      </c>
      <c r="C78" s="26"/>
      <c r="D78" s="26">
        <v>1791629585</v>
      </c>
      <c r="E78" s="4"/>
      <c r="F78" s="14">
        <f t="shared" si="1"/>
        <v>1.1373990286178481</v>
      </c>
    </row>
    <row r="79" spans="1:6" ht="12.75">
      <c r="A79" s="28" t="s">
        <v>2385</v>
      </c>
      <c r="B79" s="26">
        <v>12697300</v>
      </c>
      <c r="C79" s="26"/>
      <c r="D79" s="26">
        <v>16449500</v>
      </c>
      <c r="E79" s="28"/>
      <c r="F79" s="14">
        <f t="shared" si="1"/>
        <v>1.2955116442078236</v>
      </c>
    </row>
    <row r="80" spans="1:6" ht="12.75">
      <c r="A80" s="4" t="s">
        <v>2386</v>
      </c>
      <c r="B80" s="30">
        <v>256834800</v>
      </c>
      <c r="C80" s="30"/>
      <c r="D80" s="30">
        <v>308839240</v>
      </c>
      <c r="E80" s="28"/>
      <c r="F80" s="10">
        <f t="shared" si="1"/>
        <v>1.2024820623996437</v>
      </c>
    </row>
    <row r="81" spans="1:6" ht="12.75">
      <c r="A81" s="4" t="s">
        <v>2387</v>
      </c>
      <c r="B81" s="30">
        <f>SUM(B82:B84)</f>
        <v>455061100</v>
      </c>
      <c r="C81" s="30"/>
      <c r="D81" s="30">
        <f>SUM(D82:D84)</f>
        <v>542820093</v>
      </c>
      <c r="E81" s="28"/>
      <c r="F81" s="10">
        <f t="shared" si="1"/>
        <v>1.1928510105566044</v>
      </c>
    </row>
    <row r="82" spans="1:6" ht="12.75">
      <c r="A82" s="28" t="s">
        <v>2388</v>
      </c>
      <c r="B82" s="26">
        <v>245055700</v>
      </c>
      <c r="C82" s="26"/>
      <c r="D82" s="26">
        <v>291774630</v>
      </c>
      <c r="E82" s="4"/>
      <c r="F82" s="14">
        <f t="shared" si="1"/>
        <v>1.190646167381538</v>
      </c>
    </row>
    <row r="83" spans="1:6" ht="12.75">
      <c r="A83" s="28" t="s">
        <v>676</v>
      </c>
      <c r="B83" s="26">
        <v>169618700</v>
      </c>
      <c r="C83" s="26"/>
      <c r="D83" s="26">
        <v>205756063</v>
      </c>
      <c r="E83" s="28"/>
      <c r="F83" s="14">
        <f t="shared" si="1"/>
        <v>1.2130505834557157</v>
      </c>
    </row>
    <row r="84" spans="1:6" ht="12.75">
      <c r="A84" s="28" t="s">
        <v>677</v>
      </c>
      <c r="B84" s="26">
        <v>40386700</v>
      </c>
      <c r="C84" s="26"/>
      <c r="D84" s="26">
        <v>45289400</v>
      </c>
      <c r="E84" s="28"/>
      <c r="F84" s="14">
        <f t="shared" si="1"/>
        <v>1.1213939242374347</v>
      </c>
    </row>
    <row r="85" spans="1:6" ht="12.75">
      <c r="A85" s="4" t="s">
        <v>678</v>
      </c>
      <c r="B85" s="30">
        <f>SUM(B86:B89)</f>
        <v>1232894400</v>
      </c>
      <c r="C85" s="30"/>
      <c r="D85" s="30">
        <f>SUM(D86:D89)</f>
        <v>1496550827</v>
      </c>
      <c r="E85" s="28"/>
      <c r="F85" s="10">
        <f t="shared" si="1"/>
        <v>1.2138515893980864</v>
      </c>
    </row>
    <row r="86" spans="1:6" ht="12.75">
      <c r="A86" s="28" t="s">
        <v>679</v>
      </c>
      <c r="B86" s="26">
        <v>148888200</v>
      </c>
      <c r="C86" s="26"/>
      <c r="D86" s="26">
        <v>186807770</v>
      </c>
      <c r="E86" s="28"/>
      <c r="F86" s="14">
        <f t="shared" si="1"/>
        <v>1.254684857497102</v>
      </c>
    </row>
    <row r="87" spans="1:6" ht="12.75">
      <c r="A87" s="28" t="s">
        <v>680</v>
      </c>
      <c r="B87" s="26">
        <v>412963400</v>
      </c>
      <c r="C87" s="26"/>
      <c r="D87" s="26">
        <v>518696287</v>
      </c>
      <c r="E87" s="28"/>
      <c r="F87" s="14">
        <f t="shared" si="1"/>
        <v>1.256034522671985</v>
      </c>
    </row>
    <row r="88" spans="1:6" ht="12.75">
      <c r="A88" s="28" t="s">
        <v>681</v>
      </c>
      <c r="B88" s="26">
        <v>38574500</v>
      </c>
      <c r="C88" s="26"/>
      <c r="D88" s="26">
        <v>44733350</v>
      </c>
      <c r="E88" s="28"/>
      <c r="F88" s="14">
        <f t="shared" si="1"/>
        <v>1.1596611751286472</v>
      </c>
    </row>
    <row r="89" spans="1:6" ht="12.75">
      <c r="A89" s="28" t="s">
        <v>682</v>
      </c>
      <c r="B89" s="26">
        <v>632468300</v>
      </c>
      <c r="C89" s="26"/>
      <c r="D89" s="26">
        <v>746313420</v>
      </c>
      <c r="E89" s="28"/>
      <c r="F89" s="14">
        <f t="shared" si="1"/>
        <v>1.1800013059943084</v>
      </c>
    </row>
    <row r="90" spans="1:6" ht="12.75">
      <c r="A90" s="4" t="s">
        <v>683</v>
      </c>
      <c r="B90" s="30">
        <v>73458400</v>
      </c>
      <c r="C90" s="30"/>
      <c r="D90" s="30">
        <v>108788400</v>
      </c>
      <c r="E90" s="28"/>
      <c r="F90" s="10">
        <f t="shared" si="1"/>
        <v>1.4809524846715965</v>
      </c>
    </row>
    <row r="91" spans="1:6" ht="12.75">
      <c r="A91" s="4" t="s">
        <v>684</v>
      </c>
      <c r="B91" s="30">
        <f>SUM(B92:B93)</f>
        <v>242766100</v>
      </c>
      <c r="C91" s="30"/>
      <c r="D91" s="30">
        <f>SUM(D92:D93)</f>
        <v>311624810</v>
      </c>
      <c r="E91" s="28"/>
      <c r="F91" s="10">
        <f t="shared" si="1"/>
        <v>1.283642197160147</v>
      </c>
    </row>
    <row r="92" spans="1:6" ht="12.75">
      <c r="A92" s="28" t="s">
        <v>685</v>
      </c>
      <c r="B92" s="26">
        <v>139642300</v>
      </c>
      <c r="C92" s="26"/>
      <c r="D92" s="26">
        <v>181879850</v>
      </c>
      <c r="E92" s="28"/>
      <c r="F92" s="14">
        <f t="shared" si="1"/>
        <v>1.3024695955308672</v>
      </c>
    </row>
    <row r="93" spans="1:6" ht="12.75">
      <c r="A93" s="28" t="s">
        <v>686</v>
      </c>
      <c r="B93" s="26">
        <v>103123800</v>
      </c>
      <c r="C93" s="26"/>
      <c r="D93" s="26">
        <v>129744960</v>
      </c>
      <c r="E93" s="28"/>
      <c r="F93" s="14">
        <f t="shared" si="1"/>
        <v>1.2581475857173612</v>
      </c>
    </row>
    <row r="94" spans="1:6" ht="12.75">
      <c r="A94" s="4" t="s">
        <v>687</v>
      </c>
      <c r="B94" s="30">
        <f>SUM(B95:B97)</f>
        <v>424804700</v>
      </c>
      <c r="C94" s="30"/>
      <c r="D94" s="30">
        <f>SUM(D95:D97)</f>
        <v>549540642</v>
      </c>
      <c r="E94" s="28"/>
      <c r="F94" s="10">
        <f t="shared" si="1"/>
        <v>1.2936312663207352</v>
      </c>
    </row>
    <row r="95" spans="1:6" ht="12.75">
      <c r="A95" s="28" t="s">
        <v>688</v>
      </c>
      <c r="B95" s="26">
        <v>35122200</v>
      </c>
      <c r="C95" s="26"/>
      <c r="D95" s="26">
        <v>49707900</v>
      </c>
      <c r="E95" s="4"/>
      <c r="F95" s="14">
        <f t="shared" si="1"/>
        <v>1.415284350069187</v>
      </c>
    </row>
    <row r="96" spans="1:6" ht="12.75">
      <c r="A96" s="28" t="s">
        <v>1096</v>
      </c>
      <c r="B96" s="26">
        <v>41779400</v>
      </c>
      <c r="C96" s="26"/>
      <c r="D96" s="26">
        <v>46289340</v>
      </c>
      <c r="E96" s="28"/>
      <c r="F96" s="14">
        <f t="shared" si="1"/>
        <v>1.107946499949736</v>
      </c>
    </row>
    <row r="97" spans="1:6" ht="12.75">
      <c r="A97" s="28" t="s">
        <v>689</v>
      </c>
      <c r="B97" s="26">
        <v>347903100</v>
      </c>
      <c r="C97" s="26"/>
      <c r="D97" s="26">
        <v>453543402</v>
      </c>
      <c r="E97" s="28"/>
      <c r="F97" s="14">
        <f t="shared" si="1"/>
        <v>1.3036486366462385</v>
      </c>
    </row>
    <row r="98" spans="1:6" ht="12.75">
      <c r="A98" s="8" t="s">
        <v>690</v>
      </c>
      <c r="B98" s="30">
        <v>60541700</v>
      </c>
      <c r="C98" s="30"/>
      <c r="D98" s="30">
        <v>85291240</v>
      </c>
      <c r="E98" s="28"/>
      <c r="F98" s="10">
        <f t="shared" si="1"/>
        <v>1.4088015367919962</v>
      </c>
    </row>
    <row r="99" spans="1:6" ht="12.75">
      <c r="A99" s="8" t="s">
        <v>691</v>
      </c>
      <c r="B99" s="30">
        <f>SUM(B100:B103)</f>
        <v>397031500</v>
      </c>
      <c r="C99" s="30"/>
      <c r="D99" s="30">
        <f>SUM(D100:D103)</f>
        <v>515385718</v>
      </c>
      <c r="E99" s="28"/>
      <c r="F99" s="10">
        <f t="shared" si="1"/>
        <v>1.2980978033229102</v>
      </c>
    </row>
    <row r="100" spans="1:6" ht="12.75">
      <c r="A100" s="17" t="s">
        <v>692</v>
      </c>
      <c r="B100" s="26">
        <v>41666300</v>
      </c>
      <c r="C100" s="26"/>
      <c r="D100" s="26">
        <v>56835330</v>
      </c>
      <c r="E100" s="17"/>
      <c r="F100" s="14">
        <f t="shared" si="1"/>
        <v>1.3640599237273288</v>
      </c>
    </row>
    <row r="101" spans="1:6" ht="12.75">
      <c r="A101" s="17" t="s">
        <v>693</v>
      </c>
      <c r="B101" s="26">
        <v>309150800</v>
      </c>
      <c r="C101" s="26"/>
      <c r="D101" s="26">
        <v>399923288</v>
      </c>
      <c r="E101" s="8"/>
      <c r="F101" s="14">
        <f t="shared" si="1"/>
        <v>1.2936188035094847</v>
      </c>
    </row>
    <row r="102" spans="1:6" ht="12.75">
      <c r="A102" s="17" t="s">
        <v>694</v>
      </c>
      <c r="B102" s="26">
        <v>9526700</v>
      </c>
      <c r="C102" s="26"/>
      <c r="D102" s="26">
        <v>10786100</v>
      </c>
      <c r="E102" s="17"/>
      <c r="F102" s="14">
        <f t="shared" si="1"/>
        <v>1.1321968782474519</v>
      </c>
    </row>
    <row r="103" spans="1:6" ht="12.75">
      <c r="A103" s="17" t="s">
        <v>695</v>
      </c>
      <c r="B103" s="26">
        <v>36687700</v>
      </c>
      <c r="C103" s="26"/>
      <c r="D103" s="26">
        <v>47841000</v>
      </c>
      <c r="E103" s="17"/>
      <c r="F103" s="14">
        <f t="shared" si="1"/>
        <v>1.304006519896314</v>
      </c>
    </row>
    <row r="104" spans="1:6" ht="12.75">
      <c r="A104" s="8" t="s">
        <v>696</v>
      </c>
      <c r="B104" s="30">
        <f>SUM(B105:B107)</f>
        <v>526670800</v>
      </c>
      <c r="C104" s="30"/>
      <c r="D104" s="30">
        <f>SUM(D105:D107)</f>
        <v>650712312</v>
      </c>
      <c r="E104" s="28"/>
      <c r="F104" s="10">
        <f t="shared" si="1"/>
        <v>1.2355200098429606</v>
      </c>
    </row>
    <row r="105" spans="1:6" ht="12.75">
      <c r="A105" s="17" t="s">
        <v>697</v>
      </c>
      <c r="B105" s="31">
        <v>30912100</v>
      </c>
      <c r="C105" s="31"/>
      <c r="D105" s="31">
        <v>38044200</v>
      </c>
      <c r="E105" s="17"/>
      <c r="F105" s="14">
        <f t="shared" si="1"/>
        <v>1.2307219503042497</v>
      </c>
    </row>
    <row r="106" spans="1:6" ht="12.75">
      <c r="A106" s="17" t="s">
        <v>698</v>
      </c>
      <c r="B106" s="31">
        <v>383291800</v>
      </c>
      <c r="C106" s="31"/>
      <c r="D106" s="31">
        <v>484860690</v>
      </c>
      <c r="E106" s="17"/>
      <c r="F106" s="14">
        <f t="shared" si="1"/>
        <v>1.2649910329414822</v>
      </c>
    </row>
    <row r="107" spans="1:6" ht="12.75">
      <c r="A107" s="17" t="s">
        <v>699</v>
      </c>
      <c r="B107" s="26">
        <v>112466900</v>
      </c>
      <c r="C107" s="26"/>
      <c r="D107" s="26">
        <v>127807422</v>
      </c>
      <c r="E107" s="17"/>
      <c r="F107" s="14">
        <f t="shared" si="1"/>
        <v>1.136400327563043</v>
      </c>
    </row>
    <row r="110" spans="1:6" ht="12.75">
      <c r="A110" s="1" t="s">
        <v>1482</v>
      </c>
      <c r="B110" s="2"/>
      <c r="C110" s="2"/>
      <c r="D110" s="2"/>
      <c r="E110" s="2"/>
      <c r="F110" s="2"/>
    </row>
    <row r="111" ht="12.75">
      <c r="A111" s="3"/>
    </row>
    <row r="112" spans="1:6" ht="12.75">
      <c r="A112" s="4" t="s">
        <v>1448</v>
      </c>
      <c r="B112" s="5">
        <v>2003</v>
      </c>
      <c r="C112" s="5" t="s">
        <v>1449</v>
      </c>
      <c r="D112" s="5">
        <v>2003</v>
      </c>
      <c r="E112" s="4"/>
      <c r="F112" s="4"/>
    </row>
    <row r="113" spans="1:6" ht="13.5" thickBot="1">
      <c r="A113" s="25" t="s">
        <v>1450</v>
      </c>
      <c r="B113" s="24" t="s">
        <v>1451</v>
      </c>
      <c r="C113" s="25"/>
      <c r="D113" s="25" t="s">
        <v>1452</v>
      </c>
      <c r="E113" s="25"/>
      <c r="F113" s="24" t="s">
        <v>1453</v>
      </c>
    </row>
    <row r="115" spans="1:6" ht="12.75">
      <c r="A115" s="8" t="s">
        <v>700</v>
      </c>
      <c r="B115" s="30">
        <f>SUM(B116:B121)</f>
        <v>2128045500</v>
      </c>
      <c r="C115" s="30"/>
      <c r="D115" s="30">
        <f>SUM(D116:D121)</f>
        <v>2475775083</v>
      </c>
      <c r="E115" s="28"/>
      <c r="F115" s="10">
        <f aca="true" t="shared" si="2" ref="F115:F162">SUM(D115/B115)</f>
        <v>1.1634032651087582</v>
      </c>
    </row>
    <row r="116" spans="1:6" ht="12.75">
      <c r="A116" s="17" t="s">
        <v>1567</v>
      </c>
      <c r="B116" s="26">
        <v>137819100</v>
      </c>
      <c r="C116" s="26"/>
      <c r="D116" s="26">
        <v>153871350</v>
      </c>
      <c r="E116" s="17"/>
      <c r="F116" s="14">
        <f t="shared" si="2"/>
        <v>1.1164733335219865</v>
      </c>
    </row>
    <row r="117" spans="1:6" ht="12.75">
      <c r="A117" s="17" t="s">
        <v>1568</v>
      </c>
      <c r="B117" s="26">
        <v>48318900</v>
      </c>
      <c r="C117" s="26"/>
      <c r="D117" s="26">
        <v>61540200</v>
      </c>
      <c r="E117" s="17"/>
      <c r="F117" s="14">
        <f t="shared" si="2"/>
        <v>1.2736258482705525</v>
      </c>
    </row>
    <row r="118" spans="1:6" ht="12.75">
      <c r="A118" s="17" t="s">
        <v>1569</v>
      </c>
      <c r="B118" s="26">
        <v>805496600</v>
      </c>
      <c r="C118" s="26"/>
      <c r="D118" s="26">
        <v>933216460</v>
      </c>
      <c r="E118" s="17"/>
      <c r="F118" s="14">
        <f t="shared" si="2"/>
        <v>1.1585603961580968</v>
      </c>
    </row>
    <row r="119" spans="1:6" ht="12.75">
      <c r="A119" s="17" t="s">
        <v>1570</v>
      </c>
      <c r="B119" s="26">
        <v>352927300</v>
      </c>
      <c r="C119" s="26"/>
      <c r="D119" s="26">
        <v>401154974</v>
      </c>
      <c r="E119" s="17"/>
      <c r="F119" s="14">
        <f t="shared" si="2"/>
        <v>1.1366504489734854</v>
      </c>
    </row>
    <row r="120" spans="1:6" ht="12.75">
      <c r="A120" s="17" t="s">
        <v>1571</v>
      </c>
      <c r="B120" s="26">
        <v>703958700</v>
      </c>
      <c r="C120" s="26"/>
      <c r="D120" s="26">
        <v>833476999</v>
      </c>
      <c r="E120" s="17"/>
      <c r="F120" s="14">
        <f t="shared" si="2"/>
        <v>1.1839856500104338</v>
      </c>
    </row>
    <row r="121" spans="1:6" ht="12.75">
      <c r="A121" s="17" t="s">
        <v>1572</v>
      </c>
      <c r="B121" s="31">
        <v>79524900</v>
      </c>
      <c r="C121" s="31"/>
      <c r="D121" s="31">
        <v>92515100</v>
      </c>
      <c r="E121" s="17"/>
      <c r="F121" s="14">
        <f t="shared" si="2"/>
        <v>1.163347580443358</v>
      </c>
    </row>
    <row r="122" spans="1:6" ht="12.75">
      <c r="A122" s="8" t="s">
        <v>1573</v>
      </c>
      <c r="B122" s="30">
        <f>SUM(B123:B124)</f>
        <v>1666198500</v>
      </c>
      <c r="C122" s="30"/>
      <c r="D122" s="30">
        <f>SUM(D123:D124)</f>
        <v>1977155565</v>
      </c>
      <c r="E122" s="28"/>
      <c r="F122" s="10">
        <f t="shared" si="2"/>
        <v>1.1866266624294763</v>
      </c>
    </row>
    <row r="123" spans="1:6" ht="12.75">
      <c r="A123" s="17" t="s">
        <v>1574</v>
      </c>
      <c r="B123" s="31">
        <v>1618448500</v>
      </c>
      <c r="C123" s="31"/>
      <c r="D123" s="31">
        <v>1914348055</v>
      </c>
      <c r="E123" s="17"/>
      <c r="F123" s="14">
        <f t="shared" si="2"/>
        <v>1.1828291447024728</v>
      </c>
    </row>
    <row r="124" spans="1:6" ht="12.75">
      <c r="A124" s="17" t="s">
        <v>1575</v>
      </c>
      <c r="B124" s="31">
        <v>47750000</v>
      </c>
      <c r="C124" s="31"/>
      <c r="D124" s="31">
        <v>62807510</v>
      </c>
      <c r="E124" s="17"/>
      <c r="F124" s="14">
        <f t="shared" si="2"/>
        <v>1.3153405235602094</v>
      </c>
    </row>
    <row r="125" spans="1:6" ht="12.75">
      <c r="A125" s="8" t="s">
        <v>1576</v>
      </c>
      <c r="B125" s="30">
        <v>943266900</v>
      </c>
      <c r="C125" s="30"/>
      <c r="D125" s="30">
        <v>1106974996</v>
      </c>
      <c r="E125" s="28"/>
      <c r="F125" s="10">
        <f t="shared" si="2"/>
        <v>1.1735543736348641</v>
      </c>
    </row>
    <row r="126" spans="1:6" ht="12.75">
      <c r="A126" s="8" t="s">
        <v>1577</v>
      </c>
      <c r="B126" s="30">
        <f>SUM(B127:B130)</f>
        <v>494210400</v>
      </c>
      <c r="C126" s="30"/>
      <c r="D126" s="30">
        <f>SUM(D127:D130)</f>
        <v>640865052</v>
      </c>
      <c r="E126" s="28"/>
      <c r="F126" s="10">
        <f t="shared" si="2"/>
        <v>1.2967453780818858</v>
      </c>
    </row>
    <row r="127" spans="1:6" ht="12.75">
      <c r="A127" s="17" t="s">
        <v>1578</v>
      </c>
      <c r="B127" s="31">
        <v>56426000</v>
      </c>
      <c r="C127" s="31"/>
      <c r="D127" s="31">
        <v>75977902</v>
      </c>
      <c r="E127" s="17"/>
      <c r="F127" s="14">
        <f t="shared" si="2"/>
        <v>1.34650519264169</v>
      </c>
    </row>
    <row r="128" spans="1:6" ht="12.75">
      <c r="A128" s="17" t="s">
        <v>1579</v>
      </c>
      <c r="B128" s="31">
        <v>76044100</v>
      </c>
      <c r="C128" s="31"/>
      <c r="D128" s="31">
        <v>94456380</v>
      </c>
      <c r="E128" s="17"/>
      <c r="F128" s="14">
        <f t="shared" si="2"/>
        <v>1.2421263451076414</v>
      </c>
    </row>
    <row r="129" spans="1:6" ht="12.75">
      <c r="A129" s="17" t="s">
        <v>1580</v>
      </c>
      <c r="B129" s="31">
        <v>294244800</v>
      </c>
      <c r="C129" s="31"/>
      <c r="D129" s="31">
        <v>373675890</v>
      </c>
      <c r="E129" s="17"/>
      <c r="F129" s="14">
        <f t="shared" si="2"/>
        <v>1.2699490016476076</v>
      </c>
    </row>
    <row r="130" spans="1:6" ht="12.75">
      <c r="A130" s="17" t="s">
        <v>1581</v>
      </c>
      <c r="B130" s="31">
        <v>67495500</v>
      </c>
      <c r="C130" s="31"/>
      <c r="D130" s="31">
        <v>96754880</v>
      </c>
      <c r="E130" s="17"/>
      <c r="F130" s="14">
        <f t="shared" si="2"/>
        <v>1.4335011963760547</v>
      </c>
    </row>
    <row r="131" spans="1:6" ht="12.75">
      <c r="A131" s="8" t="s">
        <v>1582</v>
      </c>
      <c r="B131" s="30">
        <f>SUM(B132:B134)</f>
        <v>855964500</v>
      </c>
      <c r="C131" s="30"/>
      <c r="D131" s="30">
        <f>SUM(D132:D134)</f>
        <v>1010595952</v>
      </c>
      <c r="E131" s="28"/>
      <c r="F131" s="10">
        <f t="shared" si="2"/>
        <v>1.1806517116071986</v>
      </c>
    </row>
    <row r="132" spans="1:6" ht="12.75">
      <c r="A132" s="17" t="s">
        <v>2385</v>
      </c>
      <c r="B132" s="31">
        <v>229442000</v>
      </c>
      <c r="C132" s="31"/>
      <c r="D132" s="31">
        <v>267313598</v>
      </c>
      <c r="E132" s="17"/>
      <c r="F132" s="14">
        <f t="shared" si="2"/>
        <v>1.1650595706104374</v>
      </c>
    </row>
    <row r="133" spans="1:6" ht="12.75">
      <c r="A133" s="17" t="s">
        <v>715</v>
      </c>
      <c r="B133" s="31">
        <v>214488100</v>
      </c>
      <c r="C133" s="31"/>
      <c r="D133" s="31">
        <v>251648650</v>
      </c>
      <c r="E133" s="17"/>
      <c r="F133" s="14">
        <f t="shared" si="2"/>
        <v>1.1732522690069984</v>
      </c>
    </row>
    <row r="134" spans="1:6" ht="12.75">
      <c r="A134" s="17" t="s">
        <v>716</v>
      </c>
      <c r="B134" s="31">
        <v>412034400</v>
      </c>
      <c r="C134" s="31"/>
      <c r="D134" s="31">
        <v>491633704</v>
      </c>
      <c r="E134" s="17"/>
      <c r="F134" s="14">
        <f t="shared" si="2"/>
        <v>1.1931860640762033</v>
      </c>
    </row>
    <row r="135" spans="1:6" ht="12.75">
      <c r="A135" s="8" t="s">
        <v>717</v>
      </c>
      <c r="B135" s="30">
        <f>SUM(B136:B140)</f>
        <v>582355400</v>
      </c>
      <c r="C135" s="30"/>
      <c r="D135" s="30">
        <f>SUM(D136:D140)</f>
        <v>757377921</v>
      </c>
      <c r="E135" s="28"/>
      <c r="F135" s="10">
        <f t="shared" si="2"/>
        <v>1.300542453972265</v>
      </c>
    </row>
    <row r="136" spans="1:6" ht="12.75">
      <c r="A136" s="17" t="s">
        <v>718</v>
      </c>
      <c r="B136" s="31">
        <v>37696300</v>
      </c>
      <c r="C136" s="31"/>
      <c r="D136" s="31">
        <v>47405950</v>
      </c>
      <c r="E136" s="17"/>
      <c r="F136" s="14">
        <f t="shared" si="2"/>
        <v>1.2575756771884774</v>
      </c>
    </row>
    <row r="137" spans="1:6" ht="12.75">
      <c r="A137" s="17" t="s">
        <v>2468</v>
      </c>
      <c r="B137" s="31">
        <v>253448100</v>
      </c>
      <c r="C137" s="31"/>
      <c r="D137" s="31">
        <v>341424061</v>
      </c>
      <c r="E137" s="17"/>
      <c r="F137" s="14">
        <f t="shared" si="2"/>
        <v>1.347116277454832</v>
      </c>
    </row>
    <row r="138" spans="1:6" ht="12.75">
      <c r="A138" s="17" t="s">
        <v>2469</v>
      </c>
      <c r="B138" s="31">
        <v>6008600</v>
      </c>
      <c r="C138" s="31"/>
      <c r="D138" s="31">
        <v>7136950</v>
      </c>
      <c r="E138" s="17"/>
      <c r="F138" s="14">
        <f t="shared" si="2"/>
        <v>1.1877891688579703</v>
      </c>
    </row>
    <row r="139" spans="1:6" ht="12.75">
      <c r="A139" s="17" t="s">
        <v>2470</v>
      </c>
      <c r="B139" s="31">
        <v>35006200</v>
      </c>
      <c r="C139" s="31"/>
      <c r="D139" s="31">
        <v>46219700</v>
      </c>
      <c r="E139" s="17"/>
      <c r="F139" s="14">
        <f t="shared" si="2"/>
        <v>1.3203289702966903</v>
      </c>
    </row>
    <row r="140" spans="1:6" ht="12.75">
      <c r="A140" s="17" t="s">
        <v>2471</v>
      </c>
      <c r="B140" s="31">
        <v>250196200</v>
      </c>
      <c r="C140" s="31"/>
      <c r="D140" s="31">
        <v>315191260</v>
      </c>
      <c r="E140" s="17"/>
      <c r="F140" s="14">
        <f t="shared" si="2"/>
        <v>1.2597763675067806</v>
      </c>
    </row>
    <row r="141" spans="1:6" ht="12.75">
      <c r="A141" s="8" t="s">
        <v>2472</v>
      </c>
      <c r="B141" s="30">
        <f>SUM(B142:B146)</f>
        <v>1460179800</v>
      </c>
      <c r="C141" s="30"/>
      <c r="D141" s="30">
        <f>SUM(D142:D146)</f>
        <v>1845875245</v>
      </c>
      <c r="E141" s="28"/>
      <c r="F141" s="10">
        <f t="shared" si="2"/>
        <v>1.2641424330072228</v>
      </c>
    </row>
    <row r="142" spans="1:6" ht="12.75">
      <c r="A142" s="17" t="s">
        <v>2473</v>
      </c>
      <c r="B142" s="31">
        <v>77437900</v>
      </c>
      <c r="C142" s="31"/>
      <c r="D142" s="31">
        <v>93570775</v>
      </c>
      <c r="E142" s="17"/>
      <c r="F142" s="14">
        <f t="shared" si="2"/>
        <v>1.2083330643005556</v>
      </c>
    </row>
    <row r="143" spans="1:6" ht="12.75">
      <c r="A143" s="17" t="s">
        <v>2474</v>
      </c>
      <c r="B143" s="31">
        <v>333536800</v>
      </c>
      <c r="C143" s="31"/>
      <c r="D143" s="31">
        <v>408140880</v>
      </c>
      <c r="E143" s="17"/>
      <c r="F143" s="14">
        <f t="shared" si="2"/>
        <v>1.2236757083476246</v>
      </c>
    </row>
    <row r="144" spans="1:6" ht="12.75">
      <c r="A144" s="17" t="s">
        <v>2475</v>
      </c>
      <c r="B144" s="31">
        <v>23769600</v>
      </c>
      <c r="C144" s="31"/>
      <c r="D144" s="31">
        <v>27405300</v>
      </c>
      <c r="E144" s="17"/>
      <c r="F144" s="14">
        <f t="shared" si="2"/>
        <v>1.1529558764135703</v>
      </c>
    </row>
    <row r="145" spans="1:6" ht="12.75">
      <c r="A145" s="17" t="s">
        <v>2476</v>
      </c>
      <c r="B145" s="31">
        <v>985601900</v>
      </c>
      <c r="C145" s="31"/>
      <c r="D145" s="31">
        <v>1270636990</v>
      </c>
      <c r="E145" s="17"/>
      <c r="F145" s="14">
        <f t="shared" si="2"/>
        <v>1.2891990062113314</v>
      </c>
    </row>
    <row r="146" spans="1:6" ht="12.75">
      <c r="A146" s="17" t="s">
        <v>2477</v>
      </c>
      <c r="B146" s="31">
        <v>39833600</v>
      </c>
      <c r="C146" s="31"/>
      <c r="D146" s="31">
        <v>46121300</v>
      </c>
      <c r="E146" s="17"/>
      <c r="F146" s="14">
        <f t="shared" si="2"/>
        <v>1.157849152474293</v>
      </c>
    </row>
    <row r="147" spans="1:6" ht="12.75">
      <c r="A147" s="8" t="s">
        <v>2478</v>
      </c>
      <c r="B147" s="30">
        <f>SUM(B148:B149)</f>
        <v>1361946900</v>
      </c>
      <c r="C147" s="30"/>
      <c r="D147" s="30">
        <f>SUM(D148:D149)</f>
        <v>1672604306</v>
      </c>
      <c r="E147" s="28"/>
      <c r="F147" s="10">
        <f t="shared" si="2"/>
        <v>1.2280980308409968</v>
      </c>
    </row>
    <row r="148" spans="1:6" ht="12.75">
      <c r="A148" s="17" t="s">
        <v>2479</v>
      </c>
      <c r="B148" s="31">
        <v>65646000</v>
      </c>
      <c r="C148" s="31"/>
      <c r="D148" s="31">
        <v>87053270</v>
      </c>
      <c r="E148" s="17"/>
      <c r="F148" s="14">
        <f t="shared" si="2"/>
        <v>1.3261016665143344</v>
      </c>
    </row>
    <row r="149" spans="1:6" ht="12.75">
      <c r="A149" s="17" t="s">
        <v>2480</v>
      </c>
      <c r="B149" s="31">
        <v>1296300900</v>
      </c>
      <c r="C149" s="31"/>
      <c r="D149" s="31">
        <v>1585551036</v>
      </c>
      <c r="E149" s="17"/>
      <c r="F149" s="14">
        <f t="shared" si="2"/>
        <v>1.2231350267518908</v>
      </c>
    </row>
    <row r="150" spans="1:6" ht="12.75">
      <c r="A150" s="8" t="s">
        <v>518</v>
      </c>
      <c r="B150" s="30">
        <v>1857861100</v>
      </c>
      <c r="C150" s="30"/>
      <c r="D150" s="30">
        <v>2055625391</v>
      </c>
      <c r="E150" s="28"/>
      <c r="F150" s="10">
        <f t="shared" si="2"/>
        <v>1.1064472963021832</v>
      </c>
    </row>
    <row r="151" spans="1:6" ht="12.75">
      <c r="A151" s="8" t="s">
        <v>2481</v>
      </c>
      <c r="B151" s="30">
        <f>SUM(B152:B155)</f>
        <v>3014929400</v>
      </c>
      <c r="C151" s="30"/>
      <c r="D151" s="30">
        <f>SUM(D152:D155)</f>
        <v>3618879878</v>
      </c>
      <c r="E151" s="28"/>
      <c r="F151" s="10">
        <f t="shared" si="2"/>
        <v>1.2003199404934657</v>
      </c>
    </row>
    <row r="152" spans="1:6" ht="12.75">
      <c r="A152" s="17" t="s">
        <v>2482</v>
      </c>
      <c r="B152" s="31">
        <v>79268000</v>
      </c>
      <c r="C152" s="31"/>
      <c r="D152" s="31">
        <v>88910960</v>
      </c>
      <c r="E152" s="17"/>
      <c r="F152" s="14">
        <f t="shared" si="2"/>
        <v>1.1216500984003632</v>
      </c>
    </row>
    <row r="153" spans="1:6" ht="12.75">
      <c r="A153" s="17" t="s">
        <v>2483</v>
      </c>
      <c r="B153" s="31">
        <v>778780600</v>
      </c>
      <c r="C153" s="31"/>
      <c r="D153" s="31">
        <v>927638795</v>
      </c>
      <c r="E153" s="17"/>
      <c r="F153" s="14">
        <f t="shared" si="2"/>
        <v>1.1911426594345056</v>
      </c>
    </row>
    <row r="154" spans="1:6" ht="12.75">
      <c r="A154" s="17" t="s">
        <v>2484</v>
      </c>
      <c r="B154" s="31">
        <v>595576400</v>
      </c>
      <c r="C154" s="31"/>
      <c r="D154" s="31">
        <v>792387232</v>
      </c>
      <c r="E154" s="17"/>
      <c r="F154" s="14">
        <f t="shared" si="2"/>
        <v>1.3304543833503142</v>
      </c>
    </row>
    <row r="155" spans="1:6" ht="12.75">
      <c r="A155" s="17" t="s">
        <v>2485</v>
      </c>
      <c r="B155" s="31">
        <v>1561304400</v>
      </c>
      <c r="C155" s="31"/>
      <c r="D155" s="31">
        <v>1809942891</v>
      </c>
      <c r="E155" s="17"/>
      <c r="F155" s="14">
        <f t="shared" si="2"/>
        <v>1.159250490167068</v>
      </c>
    </row>
    <row r="156" spans="1:6" ht="12.75">
      <c r="A156" s="8" t="s">
        <v>2486</v>
      </c>
      <c r="B156" s="30">
        <f>SUM(B157:B158)</f>
        <v>316927500</v>
      </c>
      <c r="C156" s="30"/>
      <c r="D156" s="30">
        <f>SUM(D157:D158)</f>
        <v>385556046</v>
      </c>
      <c r="E156" s="32"/>
      <c r="F156" s="10">
        <f t="shared" si="2"/>
        <v>1.216543360863289</v>
      </c>
    </row>
    <row r="157" spans="1:6" ht="12.75">
      <c r="A157" s="17" t="s">
        <v>2487</v>
      </c>
      <c r="B157" s="31">
        <v>114916900</v>
      </c>
      <c r="C157" s="31"/>
      <c r="D157" s="31">
        <v>143798921</v>
      </c>
      <c r="E157" s="17"/>
      <c r="F157" s="14">
        <f t="shared" si="2"/>
        <v>1.2513296216657428</v>
      </c>
    </row>
    <row r="158" spans="1:6" ht="12.75">
      <c r="A158" s="17" t="s">
        <v>2488</v>
      </c>
      <c r="B158" s="31">
        <v>202010600</v>
      </c>
      <c r="C158" s="31"/>
      <c r="D158" s="31">
        <v>241757125</v>
      </c>
      <c r="E158" s="17"/>
      <c r="F158" s="14">
        <f t="shared" si="2"/>
        <v>1.1967546504985382</v>
      </c>
    </row>
    <row r="159" spans="1:6" ht="12.75">
      <c r="A159" s="8" t="s">
        <v>2489</v>
      </c>
      <c r="B159" s="30">
        <f>SUM(B160:B161)</f>
        <v>1792962700</v>
      </c>
      <c r="C159" s="30"/>
      <c r="D159" s="30">
        <f>SUM(D160:D161)</f>
        <v>2158901932</v>
      </c>
      <c r="E159" s="28"/>
      <c r="F159" s="10">
        <f t="shared" si="2"/>
        <v>1.204097515246692</v>
      </c>
    </row>
    <row r="160" spans="1:6" ht="12.75">
      <c r="A160" s="17" t="s">
        <v>2490</v>
      </c>
      <c r="B160" s="31">
        <v>1593114700</v>
      </c>
      <c r="C160" s="31"/>
      <c r="D160" s="31">
        <v>1909839662</v>
      </c>
      <c r="E160" s="17"/>
      <c r="F160" s="14">
        <f t="shared" si="2"/>
        <v>1.1988086369424624</v>
      </c>
    </row>
    <row r="161" spans="1:6" ht="12.75">
      <c r="A161" s="17" t="s">
        <v>2491</v>
      </c>
      <c r="B161" s="31">
        <v>199848000</v>
      </c>
      <c r="C161" s="31"/>
      <c r="D161" s="31">
        <v>249062270</v>
      </c>
      <c r="E161" s="17"/>
      <c r="F161" s="14">
        <f t="shared" si="2"/>
        <v>1.2462585064649134</v>
      </c>
    </row>
    <row r="162" spans="1:6" ht="12.75">
      <c r="A162" s="8" t="s">
        <v>2492</v>
      </c>
      <c r="B162" s="30">
        <v>1134990800</v>
      </c>
      <c r="C162" s="29"/>
      <c r="D162" s="30">
        <v>1442521725</v>
      </c>
      <c r="E162" s="28"/>
      <c r="F162" s="10">
        <f t="shared" si="2"/>
        <v>1.270954553111796</v>
      </c>
    </row>
    <row r="164" spans="1:6" ht="12.75">
      <c r="A164" s="8"/>
      <c r="B164" s="31"/>
      <c r="C164" s="31"/>
      <c r="D164" s="31"/>
      <c r="E164" s="17"/>
      <c r="F164" s="33"/>
    </row>
    <row r="165" spans="1:6" ht="12.75">
      <c r="A165" s="1" t="s">
        <v>1482</v>
      </c>
      <c r="B165" s="2"/>
      <c r="C165" s="2"/>
      <c r="D165" s="2"/>
      <c r="E165" s="2"/>
      <c r="F165" s="34"/>
    </row>
    <row r="166" spans="1:6" ht="12.75">
      <c r="A166" s="3"/>
      <c r="B166" s="17"/>
      <c r="C166" s="17"/>
      <c r="D166" s="17"/>
      <c r="E166" s="17"/>
      <c r="F166" s="33"/>
    </row>
    <row r="167" spans="1:6" ht="12.75">
      <c r="A167" s="4" t="s">
        <v>1448</v>
      </c>
      <c r="B167" s="5">
        <v>2003</v>
      </c>
      <c r="C167" s="5" t="s">
        <v>1449</v>
      </c>
      <c r="D167" s="5">
        <v>2003</v>
      </c>
      <c r="E167" s="4"/>
      <c r="F167" s="35"/>
    </row>
    <row r="168" spans="1:6" ht="13.5" thickBot="1">
      <c r="A168" s="25" t="s">
        <v>1450</v>
      </c>
      <c r="B168" s="24" t="s">
        <v>1451</v>
      </c>
      <c r="C168" s="25"/>
      <c r="D168" s="25" t="s">
        <v>1452</v>
      </c>
      <c r="E168" s="25"/>
      <c r="F168" s="36" t="s">
        <v>1453</v>
      </c>
    </row>
    <row r="169" spans="1:6" ht="12.75">
      <c r="A169" s="4"/>
      <c r="B169" s="4"/>
      <c r="C169" s="4"/>
      <c r="D169" s="4"/>
      <c r="E169" s="4"/>
      <c r="F169" s="35"/>
    </row>
    <row r="170" spans="1:6" ht="12.75">
      <c r="A170" s="8" t="s">
        <v>2493</v>
      </c>
      <c r="B170" s="30">
        <f>SUM(B171:B172)</f>
        <v>1094655100</v>
      </c>
      <c r="C170" s="30"/>
      <c r="D170" s="30">
        <f>SUM(D171:D172)</f>
        <v>1400424246</v>
      </c>
      <c r="E170" s="28"/>
      <c r="F170" s="10">
        <f aca="true" t="shared" si="3" ref="F170:F201">SUM(D170/B170)</f>
        <v>1.2793292115480026</v>
      </c>
    </row>
    <row r="171" spans="1:6" ht="12.75">
      <c r="A171" s="17" t="s">
        <v>2494</v>
      </c>
      <c r="B171" s="31">
        <v>630666000</v>
      </c>
      <c r="C171" s="31"/>
      <c r="D171" s="31">
        <v>843653688</v>
      </c>
      <c r="E171" s="17"/>
      <c r="F171" s="14">
        <f t="shared" si="3"/>
        <v>1.3377186783495543</v>
      </c>
    </row>
    <row r="172" spans="1:6" ht="12.75">
      <c r="A172" s="17" t="s">
        <v>779</v>
      </c>
      <c r="B172" s="31">
        <v>463989100</v>
      </c>
      <c r="C172" s="31"/>
      <c r="D172" s="31">
        <v>556770558</v>
      </c>
      <c r="E172" s="17"/>
      <c r="F172" s="14">
        <f t="shared" si="3"/>
        <v>1.1999647362405712</v>
      </c>
    </row>
    <row r="173" spans="1:6" ht="12.75">
      <c r="A173" s="8" t="s">
        <v>780</v>
      </c>
      <c r="B173" s="30">
        <f>SUM(B174:B175)</f>
        <v>10115390600</v>
      </c>
      <c r="C173" s="30"/>
      <c r="D173" s="30">
        <f>SUM(D174:D175)</f>
        <v>13001319852</v>
      </c>
      <c r="E173" s="28"/>
      <c r="F173" s="10">
        <f t="shared" si="3"/>
        <v>1.2853008218980688</v>
      </c>
    </row>
    <row r="174" spans="1:6" ht="12.75">
      <c r="A174" s="17" t="s">
        <v>1382</v>
      </c>
      <c r="B174" s="31">
        <v>47588600</v>
      </c>
      <c r="C174" s="31"/>
      <c r="D174" s="31">
        <v>68909445</v>
      </c>
      <c r="E174" s="17"/>
      <c r="F174" s="14">
        <f t="shared" si="3"/>
        <v>1.4480242116809487</v>
      </c>
    </row>
    <row r="175" spans="1:6" ht="12.75">
      <c r="A175" s="17" t="s">
        <v>2380</v>
      </c>
      <c r="B175" s="31">
        <v>10067802000</v>
      </c>
      <c r="C175" s="31"/>
      <c r="D175" s="31">
        <v>12932410407</v>
      </c>
      <c r="E175" s="17"/>
      <c r="F175" s="14">
        <f t="shared" si="3"/>
        <v>1.2845316591446674</v>
      </c>
    </row>
    <row r="176" spans="1:6" ht="12.75">
      <c r="A176" s="8" t="s">
        <v>781</v>
      </c>
      <c r="B176" s="37">
        <v>849267500</v>
      </c>
      <c r="C176" s="37"/>
      <c r="D176" s="37">
        <v>1070405408</v>
      </c>
      <c r="E176" s="17"/>
      <c r="F176" s="10">
        <f t="shared" si="3"/>
        <v>1.2603866367192904</v>
      </c>
    </row>
    <row r="177" spans="1:6" ht="12.75">
      <c r="A177" s="8" t="s">
        <v>782</v>
      </c>
      <c r="B177" s="30">
        <f>SUM(B178:B188)</f>
        <v>1218564200</v>
      </c>
      <c r="C177" s="30"/>
      <c r="D177" s="30">
        <f>SUM(D178:D188)</f>
        <v>1341367993</v>
      </c>
      <c r="E177" s="17"/>
      <c r="F177" s="10">
        <f t="shared" si="3"/>
        <v>1.1007774502155898</v>
      </c>
    </row>
    <row r="178" spans="1:6" ht="12.75">
      <c r="A178" s="17" t="s">
        <v>783</v>
      </c>
      <c r="B178" s="31">
        <v>92898900</v>
      </c>
      <c r="C178" s="31"/>
      <c r="D178" s="31">
        <v>110826910</v>
      </c>
      <c r="E178" s="17"/>
      <c r="F178" s="14">
        <f t="shared" si="3"/>
        <v>1.1929840934607407</v>
      </c>
    </row>
    <row r="179" spans="1:6" ht="12.75">
      <c r="A179" s="17" t="s">
        <v>2189</v>
      </c>
      <c r="B179" s="31">
        <v>108574500</v>
      </c>
      <c r="C179" s="31"/>
      <c r="D179" s="31">
        <v>130887485</v>
      </c>
      <c r="E179" s="17"/>
      <c r="F179" s="14">
        <f t="shared" si="3"/>
        <v>1.2055085217983965</v>
      </c>
    </row>
    <row r="180" spans="1:6" ht="12.75">
      <c r="A180" s="17" t="s">
        <v>784</v>
      </c>
      <c r="B180" s="31">
        <v>259174800</v>
      </c>
      <c r="C180" s="31"/>
      <c r="D180" s="31">
        <v>259700880</v>
      </c>
      <c r="E180" s="17"/>
      <c r="F180" s="14">
        <f t="shared" si="3"/>
        <v>1.0020298269739187</v>
      </c>
    </row>
    <row r="181" spans="1:6" ht="12.75">
      <c r="A181" s="17" t="s">
        <v>785</v>
      </c>
      <c r="B181" s="31">
        <v>6389200</v>
      </c>
      <c r="C181" s="31"/>
      <c r="D181" s="31">
        <v>8330800</v>
      </c>
      <c r="E181" s="17"/>
      <c r="F181" s="14">
        <f t="shared" si="3"/>
        <v>1.3038878106805234</v>
      </c>
    </row>
    <row r="182" spans="1:6" ht="12.75">
      <c r="A182" s="17" t="s">
        <v>786</v>
      </c>
      <c r="B182" s="31">
        <v>2359600</v>
      </c>
      <c r="C182" s="31"/>
      <c r="D182" s="31">
        <v>3190400</v>
      </c>
      <c r="E182" s="17"/>
      <c r="F182" s="14">
        <f t="shared" si="3"/>
        <v>1.3520935751822343</v>
      </c>
    </row>
    <row r="183" spans="1:6" ht="12.75">
      <c r="A183" s="17" t="s">
        <v>787</v>
      </c>
      <c r="B183" s="31">
        <v>65736600</v>
      </c>
      <c r="C183" s="31"/>
      <c r="D183" s="31">
        <v>81797430</v>
      </c>
      <c r="E183" s="17"/>
      <c r="F183" s="14">
        <f t="shared" si="3"/>
        <v>1.2443209718786794</v>
      </c>
    </row>
    <row r="184" spans="1:6" ht="12.75">
      <c r="A184" s="17" t="s">
        <v>2509</v>
      </c>
      <c r="B184" s="31">
        <v>70107900</v>
      </c>
      <c r="C184" s="31"/>
      <c r="D184" s="31">
        <v>100238300</v>
      </c>
      <c r="E184" s="17"/>
      <c r="F184" s="14">
        <f t="shared" si="3"/>
        <v>1.429771823146892</v>
      </c>
    </row>
    <row r="185" spans="1:6" ht="12.75">
      <c r="A185" s="17" t="s">
        <v>2510</v>
      </c>
      <c r="B185" s="31">
        <v>50321600</v>
      </c>
      <c r="C185" s="31"/>
      <c r="D185" s="31">
        <v>53291600</v>
      </c>
      <c r="E185" s="17"/>
      <c r="F185" s="14">
        <f t="shared" si="3"/>
        <v>1.059020380909987</v>
      </c>
    </row>
    <row r="186" spans="1:6" ht="12.75">
      <c r="A186" s="17" t="s">
        <v>2511</v>
      </c>
      <c r="B186" s="31">
        <v>312320900</v>
      </c>
      <c r="C186" s="31"/>
      <c r="D186" s="31">
        <v>311222868</v>
      </c>
      <c r="E186" s="17"/>
      <c r="F186" s="14">
        <f t="shared" si="3"/>
        <v>0.996484282672085</v>
      </c>
    </row>
    <row r="187" spans="1:6" ht="12.75">
      <c r="A187" s="17" t="s">
        <v>2512</v>
      </c>
      <c r="B187" s="31">
        <v>202425900</v>
      </c>
      <c r="C187" s="31"/>
      <c r="D187" s="31">
        <v>227458175</v>
      </c>
      <c r="E187" s="17"/>
      <c r="F187" s="14">
        <f t="shared" si="3"/>
        <v>1.1236614237604972</v>
      </c>
    </row>
    <row r="188" spans="1:6" ht="12.75">
      <c r="A188" s="17" t="s">
        <v>2513</v>
      </c>
      <c r="B188" s="31">
        <v>48254300</v>
      </c>
      <c r="C188" s="31"/>
      <c r="D188" s="31">
        <v>54423145</v>
      </c>
      <c r="E188" s="17"/>
      <c r="F188" s="14">
        <f t="shared" si="3"/>
        <v>1.127840316821506</v>
      </c>
    </row>
    <row r="189" spans="1:6" ht="12.75">
      <c r="A189" s="8" t="s">
        <v>2514</v>
      </c>
      <c r="B189" s="30">
        <f>SUM(B190:B191)</f>
        <v>351670200</v>
      </c>
      <c r="C189" s="30"/>
      <c r="D189" s="30">
        <f>SUM(D190:D191)</f>
        <v>408820595</v>
      </c>
      <c r="E189" s="28"/>
      <c r="F189" s="10">
        <f t="shared" si="3"/>
        <v>1.1625113387486343</v>
      </c>
    </row>
    <row r="190" spans="1:6" ht="12.75">
      <c r="A190" s="17" t="s">
        <v>2515</v>
      </c>
      <c r="B190" s="31">
        <v>287562500</v>
      </c>
      <c r="C190" s="31"/>
      <c r="D190" s="31">
        <v>319703700</v>
      </c>
      <c r="E190" s="17"/>
      <c r="F190" s="14">
        <f t="shared" si="3"/>
        <v>1.1117711801782222</v>
      </c>
    </row>
    <row r="191" spans="1:6" ht="12.75">
      <c r="A191" s="17" t="s">
        <v>2516</v>
      </c>
      <c r="B191" s="31">
        <v>64107700</v>
      </c>
      <c r="C191" s="31"/>
      <c r="D191" s="31">
        <v>89116895</v>
      </c>
      <c r="E191" s="17"/>
      <c r="F191" s="14">
        <f t="shared" si="3"/>
        <v>1.3901121862116408</v>
      </c>
    </row>
    <row r="192" spans="1:6" ht="12.75">
      <c r="A192" s="8" t="s">
        <v>2517</v>
      </c>
      <c r="B192" s="30">
        <f>SUM(B193:B196)</f>
        <v>1298584000</v>
      </c>
      <c r="C192" s="30"/>
      <c r="D192" s="30">
        <f>SUM(D193:D196)</f>
        <v>1555158369</v>
      </c>
      <c r="E192" s="28"/>
      <c r="F192" s="10">
        <f t="shared" si="3"/>
        <v>1.1975801095654959</v>
      </c>
    </row>
    <row r="193" spans="1:6" ht="12.75">
      <c r="A193" s="17" t="s">
        <v>2518</v>
      </c>
      <c r="B193" s="31">
        <v>85298500</v>
      </c>
      <c r="C193" s="31"/>
      <c r="D193" s="31">
        <v>106316650</v>
      </c>
      <c r="E193" s="17"/>
      <c r="F193" s="14">
        <f t="shared" si="3"/>
        <v>1.246407029431936</v>
      </c>
    </row>
    <row r="194" spans="1:6" ht="12.75">
      <c r="A194" s="17" t="s">
        <v>2519</v>
      </c>
      <c r="B194" s="31">
        <v>62246300</v>
      </c>
      <c r="C194" s="31"/>
      <c r="D194" s="31">
        <v>82050400</v>
      </c>
      <c r="E194" s="17"/>
      <c r="F194" s="14">
        <f t="shared" si="3"/>
        <v>1.3181570631507415</v>
      </c>
    </row>
    <row r="195" spans="1:6" ht="12.75">
      <c r="A195" s="17" t="s">
        <v>2520</v>
      </c>
      <c r="B195" s="31">
        <v>91801900</v>
      </c>
      <c r="C195" s="31"/>
      <c r="D195" s="31">
        <v>117856549</v>
      </c>
      <c r="E195" s="17"/>
      <c r="F195" s="14">
        <f t="shared" si="3"/>
        <v>1.283813831739866</v>
      </c>
    </row>
    <row r="196" spans="1:6" ht="12.75">
      <c r="A196" s="17" t="s">
        <v>2521</v>
      </c>
      <c r="B196" s="31">
        <v>1059237300</v>
      </c>
      <c r="C196" s="31"/>
      <c r="D196" s="31">
        <v>1248934770</v>
      </c>
      <c r="E196" s="17"/>
      <c r="F196" s="14">
        <f t="shared" si="3"/>
        <v>1.179088736773148</v>
      </c>
    </row>
    <row r="197" spans="1:6" ht="12.75">
      <c r="A197" s="8" t="s">
        <v>2522</v>
      </c>
      <c r="B197" s="30">
        <f>SUM(B198:B201)</f>
        <v>212944500</v>
      </c>
      <c r="C197" s="30"/>
      <c r="D197" s="30">
        <f>SUM(D198:D201)</f>
        <v>283586219</v>
      </c>
      <c r="E197" s="28"/>
      <c r="F197" s="10">
        <f t="shared" si="3"/>
        <v>1.331737701607696</v>
      </c>
    </row>
    <row r="198" spans="1:6" ht="12.75">
      <c r="A198" s="17" t="s">
        <v>2523</v>
      </c>
      <c r="B198" s="31">
        <v>71329100</v>
      </c>
      <c r="C198" s="31"/>
      <c r="D198" s="31">
        <v>99564340</v>
      </c>
      <c r="E198" s="17"/>
      <c r="F198" s="14">
        <f t="shared" si="3"/>
        <v>1.395844613208354</v>
      </c>
    </row>
    <row r="199" spans="1:6" ht="12.75">
      <c r="A199" s="17" t="s">
        <v>2524</v>
      </c>
      <c r="B199" s="31">
        <v>53838900</v>
      </c>
      <c r="C199" s="31"/>
      <c r="D199" s="31">
        <v>68203095</v>
      </c>
      <c r="E199" s="17"/>
      <c r="F199" s="14">
        <f t="shared" si="3"/>
        <v>1.2667995631411488</v>
      </c>
    </row>
    <row r="200" spans="1:6" ht="12.75">
      <c r="A200" s="17" t="s">
        <v>1663</v>
      </c>
      <c r="B200" s="31">
        <v>22499700</v>
      </c>
      <c r="C200" s="31"/>
      <c r="D200" s="31">
        <v>30431970</v>
      </c>
      <c r="E200" s="17"/>
      <c r="F200" s="14">
        <f t="shared" si="3"/>
        <v>1.3525500340004533</v>
      </c>
    </row>
    <row r="201" spans="1:6" ht="12.75">
      <c r="A201" s="17" t="s">
        <v>1664</v>
      </c>
      <c r="B201" s="31">
        <v>65276800</v>
      </c>
      <c r="C201" s="31"/>
      <c r="D201" s="31">
        <v>85386814</v>
      </c>
      <c r="E201" s="17"/>
      <c r="F201" s="14">
        <f t="shared" si="3"/>
        <v>1.3080729141134368</v>
      </c>
    </row>
    <row r="202" spans="1:6" ht="12.75">
      <c r="A202" s="8" t="s">
        <v>1665</v>
      </c>
      <c r="B202" s="30">
        <v>544761200</v>
      </c>
      <c r="C202" s="29"/>
      <c r="D202" s="30">
        <v>707947566</v>
      </c>
      <c r="E202" s="28"/>
      <c r="F202" s="10">
        <f aca="true" t="shared" si="4" ref="F202:F219">SUM(D202/B202)</f>
        <v>1.2995557796700645</v>
      </c>
    </row>
    <row r="203" spans="1:6" ht="12.75">
      <c r="A203" s="8" t="s">
        <v>1666</v>
      </c>
      <c r="B203" s="30">
        <v>458180900</v>
      </c>
      <c r="C203" s="29"/>
      <c r="D203" s="30">
        <v>526325054</v>
      </c>
      <c r="E203" s="28"/>
      <c r="F203" s="10">
        <f t="shared" si="4"/>
        <v>1.1487276182835207</v>
      </c>
    </row>
    <row r="204" spans="1:6" ht="12.75">
      <c r="A204" s="8" t="s">
        <v>1667</v>
      </c>
      <c r="B204" s="30">
        <f>SUM(B205:B207)</f>
        <v>455498300</v>
      </c>
      <c r="C204" s="30"/>
      <c r="D204" s="30">
        <f>SUM(D205:D207)</f>
        <v>590749470</v>
      </c>
      <c r="E204" s="28"/>
      <c r="F204" s="10">
        <f t="shared" si="4"/>
        <v>1.2969301312430803</v>
      </c>
    </row>
    <row r="205" spans="1:6" ht="12.75">
      <c r="A205" s="17" t="s">
        <v>1668</v>
      </c>
      <c r="B205" s="31">
        <v>93947500</v>
      </c>
      <c r="C205" s="31"/>
      <c r="D205" s="31">
        <v>133252780</v>
      </c>
      <c r="E205" s="17"/>
      <c r="F205" s="14">
        <f t="shared" si="4"/>
        <v>1.4183749434524602</v>
      </c>
    </row>
    <row r="206" spans="1:6" ht="12.75">
      <c r="A206" s="17" t="s">
        <v>1669</v>
      </c>
      <c r="B206" s="31">
        <v>266133100</v>
      </c>
      <c r="C206" s="31"/>
      <c r="D206" s="31">
        <v>342869820</v>
      </c>
      <c r="E206" s="17"/>
      <c r="F206" s="14">
        <f t="shared" si="4"/>
        <v>1.2883396315602982</v>
      </c>
    </row>
    <row r="207" spans="1:6" ht="12.75">
      <c r="A207" s="17" t="s">
        <v>1670</v>
      </c>
      <c r="B207" s="31">
        <v>95417700</v>
      </c>
      <c r="C207" s="31"/>
      <c r="D207" s="31">
        <v>114626870</v>
      </c>
      <c r="E207" s="17"/>
      <c r="F207" s="14">
        <f t="shared" si="4"/>
        <v>1.2013166320294872</v>
      </c>
    </row>
    <row r="208" spans="1:6" ht="12.75">
      <c r="A208" s="8" t="s">
        <v>1671</v>
      </c>
      <c r="B208" s="30">
        <f>SUM(B209:B210)</f>
        <v>233848000</v>
      </c>
      <c r="C208" s="30"/>
      <c r="D208" s="30">
        <f>SUM(D209:D210)</f>
        <v>302404022</v>
      </c>
      <c r="E208" s="17"/>
      <c r="F208" s="10">
        <f t="shared" si="4"/>
        <v>1.2931648848824877</v>
      </c>
    </row>
    <row r="209" spans="1:6" ht="12.75">
      <c r="A209" s="17" t="s">
        <v>1672</v>
      </c>
      <c r="B209" s="31">
        <v>106774400</v>
      </c>
      <c r="C209" s="31"/>
      <c r="D209" s="31">
        <v>135398724</v>
      </c>
      <c r="E209" s="17"/>
      <c r="F209" s="14">
        <f t="shared" si="4"/>
        <v>1.268082274402853</v>
      </c>
    </row>
    <row r="210" spans="1:6" ht="12.75">
      <c r="A210" s="17" t="s">
        <v>1673</v>
      </c>
      <c r="B210" s="31">
        <v>127073600</v>
      </c>
      <c r="C210" s="31"/>
      <c r="D210" s="31">
        <v>167005298</v>
      </c>
      <c r="E210" s="17"/>
      <c r="F210" s="14">
        <f t="shared" si="4"/>
        <v>1.3142407077473213</v>
      </c>
    </row>
    <row r="211" spans="1:6" ht="12.75">
      <c r="A211" s="8" t="s">
        <v>1674</v>
      </c>
      <c r="B211" s="30">
        <v>1365509500</v>
      </c>
      <c r="C211" s="29"/>
      <c r="D211" s="30">
        <v>1544389651</v>
      </c>
      <c r="E211" s="28"/>
      <c r="F211" s="10">
        <f t="shared" si="4"/>
        <v>1.1309988330363137</v>
      </c>
    </row>
    <row r="212" spans="1:6" ht="12.75">
      <c r="A212" s="8" t="s">
        <v>1675</v>
      </c>
      <c r="B212" s="30">
        <f>SUM(B213:B215)</f>
        <v>1088346100</v>
      </c>
      <c r="C212" s="30"/>
      <c r="D212" s="30">
        <f>SUM(D213:D215)</f>
        <v>1295346589</v>
      </c>
      <c r="E212" s="28"/>
      <c r="F212" s="10">
        <f t="shared" si="4"/>
        <v>1.1901972993701178</v>
      </c>
    </row>
    <row r="213" spans="1:6" ht="12.75">
      <c r="A213" s="17" t="s">
        <v>788</v>
      </c>
      <c r="B213" s="31">
        <v>362627000</v>
      </c>
      <c r="C213" s="31"/>
      <c r="D213" s="31">
        <v>447510912</v>
      </c>
      <c r="E213" s="17"/>
      <c r="F213" s="14">
        <f t="shared" si="4"/>
        <v>1.2340805069672143</v>
      </c>
    </row>
    <row r="214" spans="1:6" ht="12.75">
      <c r="A214" s="17" t="s">
        <v>789</v>
      </c>
      <c r="B214" s="31">
        <v>680871400</v>
      </c>
      <c r="C214" s="31"/>
      <c r="D214" s="31">
        <v>794263717</v>
      </c>
      <c r="E214" s="17"/>
      <c r="F214" s="14">
        <f t="shared" si="4"/>
        <v>1.1665399912523864</v>
      </c>
    </row>
    <row r="215" spans="1:6" ht="12.75">
      <c r="A215" s="17" t="s">
        <v>790</v>
      </c>
      <c r="B215" s="31">
        <v>44847700</v>
      </c>
      <c r="C215" s="31"/>
      <c r="D215" s="31">
        <v>53571960</v>
      </c>
      <c r="E215" s="17"/>
      <c r="F215" s="14">
        <f t="shared" si="4"/>
        <v>1.1945308232083252</v>
      </c>
    </row>
    <row r="216" spans="1:6" ht="12.75">
      <c r="A216" s="8" t="s">
        <v>791</v>
      </c>
      <c r="B216" s="30">
        <f>SUM(B217:B219)</f>
        <v>792850500</v>
      </c>
      <c r="C216" s="30"/>
      <c r="D216" s="30">
        <f>SUM(D217:D219)</f>
        <v>945235625</v>
      </c>
      <c r="E216" s="28"/>
      <c r="F216" s="10">
        <f t="shared" si="4"/>
        <v>1.1921990652714478</v>
      </c>
    </row>
    <row r="217" spans="1:6" ht="12.75">
      <c r="A217" s="17" t="s">
        <v>792</v>
      </c>
      <c r="B217" s="31">
        <v>412052800</v>
      </c>
      <c r="C217" s="31"/>
      <c r="D217" s="31">
        <v>484301455</v>
      </c>
      <c r="E217" s="17"/>
      <c r="F217" s="14">
        <f t="shared" si="4"/>
        <v>1.1753383425619242</v>
      </c>
    </row>
    <row r="218" spans="1:6" ht="12.75">
      <c r="A218" s="17" t="s">
        <v>2381</v>
      </c>
      <c r="B218" s="31">
        <v>371015600</v>
      </c>
      <c r="C218" s="31"/>
      <c r="D218" s="31">
        <v>450030905</v>
      </c>
      <c r="E218" s="17"/>
      <c r="F218" s="14">
        <f t="shared" si="4"/>
        <v>1.2129703036745625</v>
      </c>
    </row>
    <row r="219" spans="1:6" ht="12.75">
      <c r="A219" s="17" t="s">
        <v>793</v>
      </c>
      <c r="B219" s="31">
        <v>9782100</v>
      </c>
      <c r="C219" s="31"/>
      <c r="D219" s="31">
        <v>10903265</v>
      </c>
      <c r="E219" s="17"/>
      <c r="F219" s="14">
        <f t="shared" si="4"/>
        <v>1.1146139377025384</v>
      </c>
    </row>
    <row r="221" spans="1:6" ht="12.75">
      <c r="A221" s="1" t="s">
        <v>1482</v>
      </c>
      <c r="B221" s="2"/>
      <c r="C221" s="2"/>
      <c r="D221" s="2"/>
      <c r="E221" s="2"/>
      <c r="F221" s="34"/>
    </row>
    <row r="222" spans="1:6" ht="12.75">
      <c r="A222" s="3"/>
      <c r="B222" s="17"/>
      <c r="C222" s="17"/>
      <c r="D222" s="17"/>
      <c r="E222" s="17"/>
      <c r="F222" s="33"/>
    </row>
    <row r="223" spans="1:6" ht="12.75">
      <c r="A223" s="4" t="s">
        <v>1448</v>
      </c>
      <c r="B223" s="5">
        <v>2003</v>
      </c>
      <c r="C223" s="5" t="s">
        <v>1449</v>
      </c>
      <c r="D223" s="5">
        <v>2003</v>
      </c>
      <c r="E223" s="4"/>
      <c r="F223" s="35"/>
    </row>
    <row r="224" spans="1:6" ht="13.5" thickBot="1">
      <c r="A224" s="25" t="s">
        <v>1450</v>
      </c>
      <c r="B224" s="24" t="s">
        <v>1451</v>
      </c>
      <c r="C224" s="25"/>
      <c r="D224" s="25" t="s">
        <v>1452</v>
      </c>
      <c r="E224" s="25"/>
      <c r="F224" s="36" t="s">
        <v>1453</v>
      </c>
    </row>
    <row r="225" spans="1:6" ht="12.75">
      <c r="A225" s="17"/>
      <c r="B225" s="17"/>
      <c r="C225" s="17"/>
      <c r="D225" s="17"/>
      <c r="E225" s="17"/>
      <c r="F225" s="33"/>
    </row>
    <row r="226" spans="1:6" ht="12.75">
      <c r="A226" s="8" t="s">
        <v>794</v>
      </c>
      <c r="B226" s="30">
        <f>SUM(B227:B228)</f>
        <v>925466200</v>
      </c>
      <c r="C226" s="30"/>
      <c r="D226" s="30">
        <f>SUM(D227:D228)</f>
        <v>1109933299</v>
      </c>
      <c r="E226" s="28"/>
      <c r="F226" s="10">
        <f aca="true" t="shared" si="5" ref="F226:F242">SUM(D226/B226)</f>
        <v>1.199323431801183</v>
      </c>
    </row>
    <row r="227" spans="1:6" ht="12.75">
      <c r="A227" s="17" t="s">
        <v>795</v>
      </c>
      <c r="B227" s="31">
        <v>906630700</v>
      </c>
      <c r="C227" s="31"/>
      <c r="D227" s="31">
        <v>1083840779</v>
      </c>
      <c r="E227" s="17"/>
      <c r="F227" s="14">
        <f t="shared" si="5"/>
        <v>1.1954600467422953</v>
      </c>
    </row>
    <row r="228" spans="1:6" ht="12.75">
      <c r="A228" s="17" t="s">
        <v>796</v>
      </c>
      <c r="B228" s="31">
        <v>18835500</v>
      </c>
      <c r="C228" s="31"/>
      <c r="D228" s="31">
        <v>26092520</v>
      </c>
      <c r="E228" s="17"/>
      <c r="F228" s="14">
        <f t="shared" si="5"/>
        <v>1.3852841708476016</v>
      </c>
    </row>
    <row r="229" spans="1:6" ht="12.75">
      <c r="A229" s="8" t="s">
        <v>797</v>
      </c>
      <c r="B229" s="30">
        <v>280717800</v>
      </c>
      <c r="C229" s="29"/>
      <c r="D229" s="30">
        <v>357125830</v>
      </c>
      <c r="E229" s="28"/>
      <c r="F229" s="10">
        <f t="shared" si="5"/>
        <v>1.2721880479257104</v>
      </c>
    </row>
    <row r="230" spans="1:6" ht="12.75">
      <c r="A230" s="8" t="s">
        <v>798</v>
      </c>
      <c r="B230" s="30">
        <f>SUM(B231:B242)</f>
        <v>1422921300</v>
      </c>
      <c r="C230" s="30"/>
      <c r="D230" s="30">
        <f>SUM(D231:D242)</f>
        <v>1711864954</v>
      </c>
      <c r="E230" s="28"/>
      <c r="F230" s="10">
        <f t="shared" si="5"/>
        <v>1.2030636929814742</v>
      </c>
    </row>
    <row r="231" spans="1:6" ht="12.75">
      <c r="A231" s="17" t="s">
        <v>799</v>
      </c>
      <c r="B231" s="31">
        <v>40972400</v>
      </c>
      <c r="C231" s="31"/>
      <c r="D231" s="31">
        <v>47698809</v>
      </c>
      <c r="E231" s="17"/>
      <c r="F231" s="14">
        <f t="shared" si="5"/>
        <v>1.164169270045201</v>
      </c>
    </row>
    <row r="232" spans="1:6" ht="12.75">
      <c r="A232" s="17" t="s">
        <v>800</v>
      </c>
      <c r="B232" s="31">
        <v>68712200</v>
      </c>
      <c r="C232" s="31"/>
      <c r="D232" s="31">
        <v>81001050</v>
      </c>
      <c r="E232" s="17"/>
      <c r="F232" s="14">
        <f t="shared" si="5"/>
        <v>1.1788452414563935</v>
      </c>
    </row>
    <row r="233" spans="1:6" ht="12.75">
      <c r="A233" s="17" t="s">
        <v>801</v>
      </c>
      <c r="B233" s="31">
        <v>17692100</v>
      </c>
      <c r="C233" s="31"/>
      <c r="D233" s="31">
        <v>21937920</v>
      </c>
      <c r="E233" s="17"/>
      <c r="F233" s="14">
        <f t="shared" si="5"/>
        <v>1.2399839476376462</v>
      </c>
    </row>
    <row r="234" spans="1:6" ht="12.75">
      <c r="A234" s="17" t="s">
        <v>802</v>
      </c>
      <c r="B234" s="31">
        <v>207580300</v>
      </c>
      <c r="C234" s="31"/>
      <c r="D234" s="31">
        <v>247827285</v>
      </c>
      <c r="E234" s="17"/>
      <c r="F234" s="14">
        <f t="shared" si="5"/>
        <v>1.1938863418156733</v>
      </c>
    </row>
    <row r="235" spans="1:6" ht="12.75">
      <c r="A235" s="17" t="s">
        <v>803</v>
      </c>
      <c r="B235" s="31">
        <v>26575800</v>
      </c>
      <c r="C235" s="31"/>
      <c r="D235" s="31">
        <v>45993300</v>
      </c>
      <c r="E235" s="17"/>
      <c r="F235" s="14">
        <f t="shared" si="5"/>
        <v>1.7306459259928206</v>
      </c>
    </row>
    <row r="236" spans="1:6" ht="12.75">
      <c r="A236" s="17" t="s">
        <v>804</v>
      </c>
      <c r="B236" s="31">
        <v>171667400</v>
      </c>
      <c r="C236" s="31"/>
      <c r="D236" s="31">
        <v>175896100</v>
      </c>
      <c r="E236" s="17"/>
      <c r="F236" s="14">
        <f t="shared" si="5"/>
        <v>1.0246330986547243</v>
      </c>
    </row>
    <row r="237" spans="1:6" ht="12.75">
      <c r="A237" s="17" t="s">
        <v>805</v>
      </c>
      <c r="B237" s="31">
        <v>250645500</v>
      </c>
      <c r="C237" s="31"/>
      <c r="D237" s="31">
        <v>293138440</v>
      </c>
      <c r="E237" s="17"/>
      <c r="F237" s="14">
        <f t="shared" si="5"/>
        <v>1.1695340231522209</v>
      </c>
    </row>
    <row r="238" spans="1:6" ht="12.75">
      <c r="A238" s="17" t="s">
        <v>1683</v>
      </c>
      <c r="B238" s="31">
        <v>60633600</v>
      </c>
      <c r="C238" s="31"/>
      <c r="D238" s="31">
        <v>79601820</v>
      </c>
      <c r="E238" s="17"/>
      <c r="F238" s="14">
        <f t="shared" si="5"/>
        <v>1.3128334784673845</v>
      </c>
    </row>
    <row r="239" spans="1:6" ht="12.75">
      <c r="A239" s="17" t="s">
        <v>1684</v>
      </c>
      <c r="B239" s="31">
        <v>8802500</v>
      </c>
      <c r="C239" s="31"/>
      <c r="D239" s="31">
        <v>13169350</v>
      </c>
      <c r="E239" s="17"/>
      <c r="F239" s="14">
        <f t="shared" si="5"/>
        <v>1.4960920193126952</v>
      </c>
    </row>
    <row r="240" spans="1:6" ht="12.75">
      <c r="A240" s="17" t="s">
        <v>1685</v>
      </c>
      <c r="B240" s="31">
        <v>194394700</v>
      </c>
      <c r="C240" s="31"/>
      <c r="D240" s="31">
        <v>237570300</v>
      </c>
      <c r="E240" s="17"/>
      <c r="F240" s="14">
        <f t="shared" si="5"/>
        <v>1.2221027630897345</v>
      </c>
    </row>
    <row r="241" spans="1:6" ht="12.75">
      <c r="A241" s="17" t="s">
        <v>1686</v>
      </c>
      <c r="B241" s="31">
        <v>81516900</v>
      </c>
      <c r="C241" s="31"/>
      <c r="D241" s="31">
        <v>107723920</v>
      </c>
      <c r="E241" s="17"/>
      <c r="F241" s="14">
        <f t="shared" si="5"/>
        <v>1.32149186242362</v>
      </c>
    </row>
    <row r="242" spans="1:6" ht="12.75">
      <c r="A242" s="17" t="s">
        <v>1687</v>
      </c>
      <c r="B242" s="31">
        <v>293727900</v>
      </c>
      <c r="C242" s="31"/>
      <c r="D242" s="31">
        <v>360306660</v>
      </c>
      <c r="E242" s="17"/>
      <c r="F242" s="14">
        <f t="shared" si="5"/>
        <v>1.2266681510336608</v>
      </c>
    </row>
    <row r="243" spans="1:6" ht="12.75">
      <c r="A243" s="17"/>
      <c r="B243" s="31"/>
      <c r="C243" s="31"/>
      <c r="D243" s="31"/>
      <c r="E243" s="17"/>
      <c r="F243" s="14"/>
    </row>
    <row r="244" spans="1:6" ht="12.75">
      <c r="A244" s="17"/>
      <c r="B244" s="31"/>
      <c r="C244" s="31"/>
      <c r="D244" s="31"/>
      <c r="E244" s="17"/>
      <c r="F244" s="14"/>
    </row>
    <row r="245" spans="1:6" ht="15.75">
      <c r="A245" s="23" t="s">
        <v>1688</v>
      </c>
      <c r="B245" s="30">
        <f>+B60+B65+B71+B77+B80+B81+B85+B90+B91+B94+B98+B99+B104+B115+B122+B125+B126+B131+B135+B141+B147+B150+B151+B156+B159+B162+B170+B173+B176+B177+B189+B192+B197+B202+B203+B204+B208+B211+B212+B216+B226+B229+B230</f>
        <v>47715164200</v>
      </c>
      <c r="C245" s="30"/>
      <c r="D245" s="30">
        <f>+D60+D65+D71+D77+D80+D81+D85+D90+D91+D94+D98+D99+D104+D115+D122+D125+D126+D131+D135+D141+D147+D150+D151+D156+D159+D162+D170+D173+D176+D177+D189+D192+D197+D202+D203+D204+D208+D211+D212+D216+D226+D229+D230</f>
        <v>58146665252</v>
      </c>
      <c r="E245" s="28"/>
      <c r="F245" s="10">
        <f>SUM(D245/B245)</f>
        <v>1.2186202484450426</v>
      </c>
    </row>
    <row r="247" spans="1:6" ht="12.75">
      <c r="A247" s="17" t="s">
        <v>1689</v>
      </c>
      <c r="B247" s="17" t="s">
        <v>1690</v>
      </c>
      <c r="C247" s="17"/>
      <c r="D247" s="38" t="s">
        <v>1691</v>
      </c>
      <c r="E247" s="38"/>
      <c r="F247" s="33"/>
    </row>
    <row r="248" spans="1:6" ht="12.75">
      <c r="A248" s="17" t="s">
        <v>1692</v>
      </c>
      <c r="B248" s="17" t="s">
        <v>1693</v>
      </c>
      <c r="C248" s="17"/>
      <c r="D248" s="38" t="s">
        <v>1694</v>
      </c>
      <c r="E248" s="38"/>
      <c r="F248" s="33"/>
    </row>
    <row r="249" spans="1:6" ht="12.75">
      <c r="A249" s="17" t="s">
        <v>1695</v>
      </c>
      <c r="B249" s="17" t="s">
        <v>1693</v>
      </c>
      <c r="C249" s="17"/>
      <c r="D249" s="38" t="s">
        <v>1694</v>
      </c>
      <c r="E249" s="38"/>
      <c r="F249" s="33"/>
    </row>
    <row r="250" spans="1:6" ht="12.75">
      <c r="A250" s="17" t="s">
        <v>1696</v>
      </c>
      <c r="B250" s="17" t="s">
        <v>1697</v>
      </c>
      <c r="C250" s="17"/>
      <c r="D250" s="38" t="s">
        <v>1694</v>
      </c>
      <c r="E250" s="38"/>
      <c r="F250" s="33"/>
    </row>
    <row r="251" spans="1:6" ht="12.75">
      <c r="A251" s="17"/>
      <c r="B251" s="17"/>
      <c r="C251" s="17"/>
      <c r="D251" s="17"/>
      <c r="E251" s="17"/>
      <c r="F251" s="33"/>
    </row>
    <row r="252" spans="1:6" ht="12.75">
      <c r="A252" s="1" t="s">
        <v>1698</v>
      </c>
      <c r="B252" s="2"/>
      <c r="C252" s="2"/>
      <c r="D252" s="2"/>
      <c r="E252" s="2"/>
      <c r="F252" s="34"/>
    </row>
    <row r="253" spans="1:6" ht="12.75">
      <c r="A253" s="3"/>
      <c r="B253" s="17"/>
      <c r="C253" s="17"/>
      <c r="D253" s="17"/>
      <c r="E253" s="17"/>
      <c r="F253" s="33"/>
    </row>
    <row r="254" spans="1:6" ht="12.75">
      <c r="A254" s="4" t="s">
        <v>1448</v>
      </c>
      <c r="B254" s="5">
        <v>2003</v>
      </c>
      <c r="C254" s="5" t="s">
        <v>1449</v>
      </c>
      <c r="D254" s="5">
        <v>2003</v>
      </c>
      <c r="E254" s="4"/>
      <c r="F254" s="35"/>
    </row>
    <row r="255" spans="1:6" ht="13.5" thickBot="1">
      <c r="A255" s="25" t="s">
        <v>1450</v>
      </c>
      <c r="B255" s="24" t="s">
        <v>1451</v>
      </c>
      <c r="C255" s="25"/>
      <c r="D255" s="25" t="s">
        <v>1452</v>
      </c>
      <c r="E255" s="25"/>
      <c r="F255" s="36" t="s">
        <v>1453</v>
      </c>
    </row>
    <row r="256" spans="1:6" ht="12.75">
      <c r="A256" s="17"/>
      <c r="B256" s="17"/>
      <c r="C256" s="17"/>
      <c r="D256" s="17"/>
      <c r="E256" s="17"/>
      <c r="F256" s="33"/>
    </row>
    <row r="257" spans="1:6" ht="12.75">
      <c r="A257" s="8" t="s">
        <v>515</v>
      </c>
      <c r="B257" s="37">
        <f>SUM(B258:B263)</f>
        <v>212330500</v>
      </c>
      <c r="C257" s="37"/>
      <c r="D257" s="37">
        <f>SUM(D258:D263)</f>
        <v>100134497</v>
      </c>
      <c r="E257" s="39"/>
      <c r="F257" s="10">
        <f>SUM(D257/B257)</f>
        <v>0.4715973305766247</v>
      </c>
    </row>
    <row r="258" spans="1:6" ht="12.75">
      <c r="A258" s="17" t="s">
        <v>1699</v>
      </c>
      <c r="B258" s="31">
        <v>24188600</v>
      </c>
      <c r="C258" s="31"/>
      <c r="D258" s="31">
        <v>14072455</v>
      </c>
      <c r="E258" s="17"/>
      <c r="F258" s="14">
        <f>SUM(D258/B258)</f>
        <v>0.5817804668314825</v>
      </c>
    </row>
    <row r="259" spans="1:6" ht="12.75">
      <c r="A259" s="17" t="s">
        <v>1700</v>
      </c>
      <c r="B259" s="31">
        <v>125626300</v>
      </c>
      <c r="C259" s="31"/>
      <c r="D259" s="31">
        <v>63686891</v>
      </c>
      <c r="E259" s="17"/>
      <c r="F259" s="14">
        <f>SUM(D259/B259)</f>
        <v>0.506955080265836</v>
      </c>
    </row>
    <row r="260" spans="1:6" ht="12.75">
      <c r="A260" s="17" t="s">
        <v>1701</v>
      </c>
      <c r="B260" s="31">
        <v>30081200</v>
      </c>
      <c r="C260" s="31"/>
      <c r="D260" s="31">
        <v>17430721</v>
      </c>
      <c r="E260" s="17"/>
      <c r="F260" s="14">
        <f>SUM(D260/B260)</f>
        <v>0.5794556400675505</v>
      </c>
    </row>
    <row r="261" spans="1:6" ht="12.75">
      <c r="A261" s="17" t="s">
        <v>514</v>
      </c>
      <c r="B261" s="31">
        <v>1525400</v>
      </c>
      <c r="C261" s="31"/>
      <c r="D261" s="31">
        <v>227940</v>
      </c>
      <c r="E261" s="17"/>
      <c r="F261" s="14">
        <f>SUM(D261/B261)</f>
        <v>0.14942965779467682</v>
      </c>
    </row>
    <row r="262" spans="1:6" ht="12.75">
      <c r="A262" s="40" t="s">
        <v>1703</v>
      </c>
      <c r="B262" s="31"/>
      <c r="C262" s="31"/>
      <c r="D262" s="31"/>
      <c r="E262" s="17"/>
      <c r="F262" s="14"/>
    </row>
    <row r="263" spans="1:6" ht="12.75">
      <c r="A263" s="17" t="s">
        <v>16</v>
      </c>
      <c r="B263" s="31">
        <v>30909000</v>
      </c>
      <c r="C263" s="31"/>
      <c r="D263" s="31">
        <v>4716490</v>
      </c>
      <c r="E263" s="17"/>
      <c r="F263" s="14">
        <f>SUM(D263/B263)</f>
        <v>0.15259277233168334</v>
      </c>
    </row>
    <row r="264" spans="1:6" ht="12.75">
      <c r="A264" s="40" t="s">
        <v>1703</v>
      </c>
      <c r="B264" s="31"/>
      <c r="C264" s="31"/>
      <c r="D264" s="31"/>
      <c r="E264" s="17"/>
      <c r="F264" s="14"/>
    </row>
    <row r="265" spans="1:6" ht="12.75">
      <c r="A265" s="8" t="s">
        <v>17</v>
      </c>
      <c r="B265" s="37">
        <f>SUM(B266:B296)</f>
        <v>1052533500</v>
      </c>
      <c r="C265" s="37"/>
      <c r="D265" s="37">
        <f>SUM(D266:D296)</f>
        <v>521687989</v>
      </c>
      <c r="E265" s="39"/>
      <c r="F265" s="10">
        <f aca="true" t="shared" si="6" ref="F265:F294">SUM(D265/B265)</f>
        <v>0.49564977171747976</v>
      </c>
    </row>
    <row r="266" spans="1:6" ht="12.75">
      <c r="A266" s="17" t="s">
        <v>18</v>
      </c>
      <c r="B266" s="31">
        <v>5387100</v>
      </c>
      <c r="C266" s="31"/>
      <c r="D266" s="31">
        <v>3134725</v>
      </c>
      <c r="E266" s="17"/>
      <c r="F266" s="14">
        <f t="shared" si="6"/>
        <v>0.5818947114402926</v>
      </c>
    </row>
    <row r="267" spans="1:6" ht="12.75">
      <c r="A267" s="17" t="s">
        <v>19</v>
      </c>
      <c r="B267" s="31">
        <v>2433600</v>
      </c>
      <c r="C267" s="31"/>
      <c r="D267" s="31">
        <v>1353462</v>
      </c>
      <c r="E267" s="17"/>
      <c r="F267" s="14">
        <f t="shared" si="6"/>
        <v>0.5561563116370809</v>
      </c>
    </row>
    <row r="268" spans="1:6" ht="12.75">
      <c r="A268" s="17" t="s">
        <v>20</v>
      </c>
      <c r="B268" s="31">
        <v>33326300</v>
      </c>
      <c r="C268" s="31"/>
      <c r="D268" s="31">
        <v>16037549</v>
      </c>
      <c r="E268" s="17"/>
      <c r="F268" s="14">
        <f t="shared" si="6"/>
        <v>0.4812280091099222</v>
      </c>
    </row>
    <row r="269" spans="1:6" ht="12.75">
      <c r="A269" s="17" t="s">
        <v>21</v>
      </c>
      <c r="B269" s="31">
        <v>21950000</v>
      </c>
      <c r="C269" s="31"/>
      <c r="D269" s="31">
        <v>10698159</v>
      </c>
      <c r="E269" s="17"/>
      <c r="F269" s="14">
        <f t="shared" si="6"/>
        <v>0.48738765375854215</v>
      </c>
    </row>
    <row r="270" spans="1:6" ht="12.75">
      <c r="A270" s="17" t="s">
        <v>22</v>
      </c>
      <c r="B270" s="31">
        <v>18371900</v>
      </c>
      <c r="C270" s="31"/>
      <c r="D270" s="31">
        <v>8645354</v>
      </c>
      <c r="E270" s="17"/>
      <c r="F270" s="14">
        <f t="shared" si="6"/>
        <v>0.47057484528002</v>
      </c>
    </row>
    <row r="271" spans="1:6" ht="12.75">
      <c r="A271" s="17" t="s">
        <v>23</v>
      </c>
      <c r="B271" s="31">
        <v>5472900</v>
      </c>
      <c r="C271" s="31"/>
      <c r="D271" s="31">
        <v>3118154</v>
      </c>
      <c r="E271" s="17"/>
      <c r="F271" s="14">
        <f t="shared" si="6"/>
        <v>0.5697443768386048</v>
      </c>
    </row>
    <row r="272" spans="1:6" ht="12.75">
      <c r="A272" s="17" t="s">
        <v>24</v>
      </c>
      <c r="B272" s="31">
        <v>55873200</v>
      </c>
      <c r="C272" s="31"/>
      <c r="D272" s="31">
        <v>29316997</v>
      </c>
      <c r="E272" s="17"/>
      <c r="F272" s="14">
        <f t="shared" si="6"/>
        <v>0.5247058876169612</v>
      </c>
    </row>
    <row r="273" spans="1:6" ht="12.75">
      <c r="A273" s="17" t="s">
        <v>25</v>
      </c>
      <c r="B273" s="31">
        <v>7736700</v>
      </c>
      <c r="C273" s="31"/>
      <c r="D273" s="31">
        <v>4341096</v>
      </c>
      <c r="E273" s="17"/>
      <c r="F273" s="14">
        <f t="shared" si="6"/>
        <v>0.5611043468145334</v>
      </c>
    </row>
    <row r="274" spans="1:6" ht="12.75">
      <c r="A274" s="17" t="s">
        <v>26</v>
      </c>
      <c r="B274" s="31">
        <v>146747400</v>
      </c>
      <c r="C274" s="31"/>
      <c r="D274" s="31">
        <v>71935714</v>
      </c>
      <c r="E274" s="17"/>
      <c r="F274" s="14">
        <f t="shared" si="6"/>
        <v>0.49020094393495217</v>
      </c>
    </row>
    <row r="275" spans="1:6" ht="12.75">
      <c r="A275" s="17" t="s">
        <v>27</v>
      </c>
      <c r="B275" s="31">
        <v>9059700</v>
      </c>
      <c r="C275" s="31"/>
      <c r="D275" s="31">
        <v>3640590</v>
      </c>
      <c r="E275" s="17"/>
      <c r="F275" s="14">
        <f t="shared" si="6"/>
        <v>0.40184443193483227</v>
      </c>
    </row>
    <row r="276" spans="1:6" ht="12.75">
      <c r="A276" s="17" t="s">
        <v>28</v>
      </c>
      <c r="B276" s="31">
        <v>49604200</v>
      </c>
      <c r="C276" s="31"/>
      <c r="D276" s="31">
        <v>30858325</v>
      </c>
      <c r="E276" s="17"/>
      <c r="F276" s="14">
        <f t="shared" si="6"/>
        <v>0.622090972135424</v>
      </c>
    </row>
    <row r="277" spans="1:6" ht="12.75">
      <c r="A277" s="17" t="s">
        <v>29</v>
      </c>
      <c r="B277" s="31">
        <v>6444500</v>
      </c>
      <c r="C277" s="31"/>
      <c r="D277" s="31">
        <v>3595047</v>
      </c>
      <c r="E277" s="17"/>
      <c r="F277" s="14">
        <f t="shared" si="6"/>
        <v>0.5578473116611063</v>
      </c>
    </row>
    <row r="278" spans="1:6" ht="12.75">
      <c r="A278" s="17" t="s">
        <v>30</v>
      </c>
      <c r="B278" s="31">
        <v>60038700</v>
      </c>
      <c r="C278" s="31"/>
      <c r="D278" s="31">
        <v>35051224</v>
      </c>
      <c r="E278" s="17"/>
      <c r="F278" s="14">
        <f t="shared" si="6"/>
        <v>0.5838105088884337</v>
      </c>
    </row>
    <row r="279" spans="1:6" ht="12.75">
      <c r="A279" s="17" t="s">
        <v>31</v>
      </c>
      <c r="B279" s="31">
        <v>54112500</v>
      </c>
      <c r="C279" s="31"/>
      <c r="D279" s="31">
        <v>26482243</v>
      </c>
      <c r="E279" s="17"/>
      <c r="F279" s="14">
        <f t="shared" si="6"/>
        <v>0.48939234003234006</v>
      </c>
    </row>
    <row r="280" spans="1:6" ht="12.75">
      <c r="A280" s="17" t="s">
        <v>32</v>
      </c>
      <c r="B280" s="31">
        <v>112697800</v>
      </c>
      <c r="C280" s="31"/>
      <c r="D280" s="31">
        <v>56701132</v>
      </c>
      <c r="E280" s="17"/>
      <c r="F280" s="14">
        <f t="shared" si="6"/>
        <v>0.5031254558651544</v>
      </c>
    </row>
    <row r="281" spans="1:6" ht="12.75">
      <c r="A281" s="17" t="s">
        <v>33</v>
      </c>
      <c r="B281" s="31">
        <v>7000300</v>
      </c>
      <c r="C281" s="31"/>
      <c r="D281" s="31">
        <v>3330320</v>
      </c>
      <c r="E281" s="17"/>
      <c r="F281" s="14">
        <f t="shared" si="6"/>
        <v>0.47573961115952174</v>
      </c>
    </row>
    <row r="282" spans="1:6" ht="12.75">
      <c r="A282" s="17" t="s">
        <v>34</v>
      </c>
      <c r="B282" s="31">
        <v>81194200</v>
      </c>
      <c r="C282" s="31"/>
      <c r="D282" s="31">
        <v>39144542</v>
      </c>
      <c r="E282" s="17"/>
      <c r="F282" s="14">
        <f t="shared" si="6"/>
        <v>0.4821100768281478</v>
      </c>
    </row>
    <row r="283" spans="1:6" ht="12.75">
      <c r="A283" s="17" t="s">
        <v>2494</v>
      </c>
      <c r="B283" s="31">
        <v>6650400</v>
      </c>
      <c r="C283" s="31"/>
      <c r="D283" s="31">
        <v>4013358</v>
      </c>
      <c r="E283" s="17"/>
      <c r="F283" s="14">
        <f t="shared" si="6"/>
        <v>0.6034761818837965</v>
      </c>
    </row>
    <row r="284" spans="1:6" ht="12.75">
      <c r="A284" s="17" t="s">
        <v>35</v>
      </c>
      <c r="B284" s="31">
        <v>75552900</v>
      </c>
      <c r="C284" s="31"/>
      <c r="D284" s="31">
        <v>35322455</v>
      </c>
      <c r="E284" s="17"/>
      <c r="F284" s="14">
        <f t="shared" si="6"/>
        <v>0.4675195128181711</v>
      </c>
    </row>
    <row r="285" spans="1:6" ht="12.75">
      <c r="A285" s="17" t="s">
        <v>36</v>
      </c>
      <c r="B285" s="31">
        <v>29050500</v>
      </c>
      <c r="C285" s="31"/>
      <c r="D285" s="31">
        <v>16340914</v>
      </c>
      <c r="E285" s="17"/>
      <c r="F285" s="14">
        <f t="shared" si="6"/>
        <v>0.5625002667768196</v>
      </c>
    </row>
    <row r="286" spans="1:6" ht="12.75">
      <c r="A286" s="17" t="s">
        <v>37</v>
      </c>
      <c r="B286" s="31">
        <v>16611600</v>
      </c>
      <c r="C286" s="31"/>
      <c r="D286" s="31">
        <v>9528386</v>
      </c>
      <c r="E286" s="17"/>
      <c r="F286" s="14">
        <f t="shared" si="6"/>
        <v>0.573598328878615</v>
      </c>
    </row>
    <row r="287" spans="1:6" ht="12.75">
      <c r="A287" s="17" t="s">
        <v>38</v>
      </c>
      <c r="B287" s="31">
        <v>26241700</v>
      </c>
      <c r="C287" s="31"/>
      <c r="D287" s="31">
        <v>13504688</v>
      </c>
      <c r="E287" s="17"/>
      <c r="F287" s="14">
        <f t="shared" si="6"/>
        <v>0.5146270249259766</v>
      </c>
    </row>
    <row r="288" spans="1:6" ht="12.75">
      <c r="A288" s="17" t="s">
        <v>39</v>
      </c>
      <c r="B288" s="31">
        <v>15144800</v>
      </c>
      <c r="C288" s="31"/>
      <c r="D288" s="31">
        <v>8237815</v>
      </c>
      <c r="E288" s="17"/>
      <c r="F288" s="14">
        <f t="shared" si="6"/>
        <v>0.5439368628176008</v>
      </c>
    </row>
    <row r="289" spans="1:6" ht="12.75">
      <c r="A289" s="17" t="s">
        <v>40</v>
      </c>
      <c r="B289" s="31">
        <v>44764800</v>
      </c>
      <c r="C289" s="31"/>
      <c r="D289" s="31">
        <v>18564617</v>
      </c>
      <c r="E289" s="17"/>
      <c r="F289" s="14">
        <f t="shared" si="6"/>
        <v>0.41471461952248195</v>
      </c>
    </row>
    <row r="290" spans="1:6" ht="12.75">
      <c r="A290" s="17" t="s">
        <v>41</v>
      </c>
      <c r="B290" s="31">
        <v>30034900</v>
      </c>
      <c r="C290" s="31"/>
      <c r="D290" s="31">
        <v>13733481</v>
      </c>
      <c r="E290" s="17"/>
      <c r="F290" s="14">
        <f t="shared" si="6"/>
        <v>0.45725076494344913</v>
      </c>
    </row>
    <row r="291" spans="1:6" ht="12.75">
      <c r="A291" s="17" t="s">
        <v>42</v>
      </c>
      <c r="B291" s="31">
        <v>59660400</v>
      </c>
      <c r="C291" s="31"/>
      <c r="D291" s="31">
        <v>25397272</v>
      </c>
      <c r="E291" s="17"/>
      <c r="F291" s="14">
        <f t="shared" si="6"/>
        <v>0.4256973134608551</v>
      </c>
    </row>
    <row r="292" spans="1:6" ht="12.75">
      <c r="A292" s="17" t="s">
        <v>43</v>
      </c>
      <c r="B292" s="31">
        <v>34707000</v>
      </c>
      <c r="C292" s="31"/>
      <c r="D292" s="31">
        <v>19116749</v>
      </c>
      <c r="E292" s="17"/>
      <c r="F292" s="14">
        <f t="shared" si="6"/>
        <v>0.5508038436050364</v>
      </c>
    </row>
    <row r="293" spans="1:6" ht="12.75">
      <c r="A293" s="17" t="s">
        <v>44</v>
      </c>
      <c r="B293" s="31">
        <v>13639900</v>
      </c>
      <c r="C293" s="31"/>
      <c r="D293" s="31">
        <v>7316041</v>
      </c>
      <c r="E293" s="17"/>
      <c r="F293" s="14">
        <f t="shared" si="6"/>
        <v>0.5363705745643297</v>
      </c>
    </row>
    <row r="294" spans="1:6" ht="12.75">
      <c r="A294" s="17" t="s">
        <v>45</v>
      </c>
      <c r="B294" s="31">
        <v>1315900</v>
      </c>
      <c r="C294" s="31"/>
      <c r="D294" s="31">
        <v>148920</v>
      </c>
      <c r="E294" s="17"/>
      <c r="F294" s="14">
        <f t="shared" si="6"/>
        <v>0.11316969374572536</v>
      </c>
    </row>
    <row r="295" spans="1:6" ht="12.75">
      <c r="A295" s="40" t="s">
        <v>46</v>
      </c>
      <c r="B295" s="31"/>
      <c r="C295" s="31"/>
      <c r="D295" s="31"/>
      <c r="E295" s="17"/>
      <c r="F295" s="14"/>
    </row>
    <row r="296" spans="1:6" ht="12.75">
      <c r="A296" s="17" t="s">
        <v>47</v>
      </c>
      <c r="B296" s="31">
        <v>21707700</v>
      </c>
      <c r="C296" s="31"/>
      <c r="D296" s="31">
        <v>3078660</v>
      </c>
      <c r="E296" s="17"/>
      <c r="F296" s="14">
        <f>SUM(D296/B296)</f>
        <v>0.14182340828369658</v>
      </c>
    </row>
    <row r="297" spans="1:6" ht="12.75">
      <c r="A297" s="40" t="s">
        <v>46</v>
      </c>
      <c r="B297" s="31"/>
      <c r="C297" s="31"/>
      <c r="D297" s="31"/>
      <c r="E297" s="17"/>
      <c r="F297" s="14"/>
    </row>
    <row r="298" spans="1:6" ht="12.75">
      <c r="A298" s="8" t="s">
        <v>48</v>
      </c>
      <c r="B298" s="37">
        <f>SUM(B299:B301)</f>
        <v>439073600</v>
      </c>
      <c r="C298" s="37"/>
      <c r="D298" s="37">
        <f>SUM(D299:D301)</f>
        <v>105432884</v>
      </c>
      <c r="E298" s="39"/>
      <c r="F298" s="10">
        <f>SUM(D298/B298)</f>
        <v>0.24012576479205308</v>
      </c>
    </row>
    <row r="299" spans="1:6" ht="12.75">
      <c r="A299" s="17" t="s">
        <v>49</v>
      </c>
      <c r="B299" s="31">
        <v>32477500</v>
      </c>
      <c r="C299" s="31"/>
      <c r="D299" s="31">
        <v>18086640</v>
      </c>
      <c r="E299" s="17"/>
      <c r="F299" s="14">
        <f>SUM(D299/B299)</f>
        <v>0.5568975444538526</v>
      </c>
    </row>
    <row r="300" spans="1:6" ht="12.75">
      <c r="A300" s="17" t="s">
        <v>50</v>
      </c>
      <c r="B300" s="31">
        <v>105576100</v>
      </c>
      <c r="C300" s="31"/>
      <c r="D300" s="31">
        <v>44712000</v>
      </c>
      <c r="E300" s="17"/>
      <c r="F300" s="14">
        <f>SUM(D300/B300)</f>
        <v>0.4235049409856966</v>
      </c>
    </row>
    <row r="301" spans="1:6" ht="12.75">
      <c r="A301" s="17" t="s">
        <v>51</v>
      </c>
      <c r="B301" s="31">
        <v>301020000</v>
      </c>
      <c r="C301" s="31"/>
      <c r="D301" s="31">
        <v>42634244</v>
      </c>
      <c r="E301" s="17"/>
      <c r="F301" s="14">
        <f>SUM(D301/B301)</f>
        <v>0.14163259584080792</v>
      </c>
    </row>
    <row r="302" spans="1:6" ht="12.75">
      <c r="A302" s="40" t="s">
        <v>52</v>
      </c>
      <c r="B302" s="31"/>
      <c r="C302" s="31"/>
      <c r="D302" s="31"/>
      <c r="E302" s="17"/>
      <c r="F302" s="14"/>
    </row>
    <row r="305" spans="1:6" ht="12.75">
      <c r="A305" s="1" t="s">
        <v>1698</v>
      </c>
      <c r="B305" s="2"/>
      <c r="C305" s="2"/>
      <c r="D305" s="2"/>
      <c r="E305" s="2"/>
      <c r="F305" s="14"/>
    </row>
    <row r="306" spans="1:6" ht="12.75">
      <c r="A306" s="3"/>
      <c r="B306" s="17"/>
      <c r="C306" s="17"/>
      <c r="D306" s="17"/>
      <c r="E306" s="17"/>
      <c r="F306" s="14"/>
    </row>
    <row r="307" spans="1:6" ht="12.75">
      <c r="A307" s="4" t="s">
        <v>1448</v>
      </c>
      <c r="B307" s="5">
        <v>2003</v>
      </c>
      <c r="C307" s="5" t="s">
        <v>1449</v>
      </c>
      <c r="D307" s="5">
        <v>2003</v>
      </c>
      <c r="E307" s="4"/>
      <c r="F307" s="14"/>
    </row>
    <row r="308" spans="1:6" ht="13.5" thickBot="1">
      <c r="A308" s="25" t="s">
        <v>1450</v>
      </c>
      <c r="B308" s="24" t="s">
        <v>1451</v>
      </c>
      <c r="C308" s="25"/>
      <c r="D308" s="25" t="s">
        <v>1452</v>
      </c>
      <c r="E308" s="25"/>
      <c r="F308" s="36" t="s">
        <v>1453</v>
      </c>
    </row>
    <row r="309" spans="1:6" ht="12.75">
      <c r="A309" s="4"/>
      <c r="B309" s="4"/>
      <c r="C309" s="4"/>
      <c r="D309" s="4"/>
      <c r="E309" s="4"/>
      <c r="F309" s="14"/>
    </row>
    <row r="310" spans="1:6" ht="12.75">
      <c r="A310" s="8" t="s">
        <v>1766</v>
      </c>
      <c r="B310" s="37">
        <f>SUM(B311:B313)</f>
        <v>156008800</v>
      </c>
      <c r="C310" s="37"/>
      <c r="D310" s="37">
        <f>SUM(D311:D313)</f>
        <v>72420921</v>
      </c>
      <c r="E310" s="39"/>
      <c r="F310" s="10">
        <f>SUM(D310/B310)</f>
        <v>0.46421048684433186</v>
      </c>
    </row>
    <row r="311" spans="1:6" ht="12.75">
      <c r="A311" s="17" t="s">
        <v>1767</v>
      </c>
      <c r="B311" s="31">
        <v>79453100</v>
      </c>
      <c r="C311" s="31"/>
      <c r="D311" s="31">
        <v>37160062</v>
      </c>
      <c r="E311" s="17"/>
      <c r="F311" s="14">
        <f>SUM(D311/B311)</f>
        <v>0.46769807597186264</v>
      </c>
    </row>
    <row r="312" spans="1:6" ht="12.75">
      <c r="A312" s="17" t="s">
        <v>1768</v>
      </c>
      <c r="B312" s="31">
        <v>41477700</v>
      </c>
      <c r="C312" s="31"/>
      <c r="D312" s="31">
        <v>24523519</v>
      </c>
      <c r="E312" s="17"/>
      <c r="F312" s="14">
        <f>SUM(D312/B312)</f>
        <v>0.5912458742890758</v>
      </c>
    </row>
    <row r="313" spans="1:6" ht="12.75">
      <c r="A313" s="17" t="s">
        <v>1769</v>
      </c>
      <c r="B313" s="31">
        <v>35078000</v>
      </c>
      <c r="C313" s="31"/>
      <c r="D313" s="31">
        <v>10737340</v>
      </c>
      <c r="E313" s="17"/>
      <c r="F313" s="14">
        <f>SUM(D313/B313)</f>
        <v>0.3060989794172986</v>
      </c>
    </row>
    <row r="314" spans="1:6" ht="12.75">
      <c r="A314" s="40" t="s">
        <v>1770</v>
      </c>
      <c r="B314" s="31"/>
      <c r="C314" s="31"/>
      <c r="D314" s="31"/>
      <c r="E314" s="17"/>
      <c r="F314" s="14"/>
    </row>
    <row r="315" spans="1:6" ht="12.75">
      <c r="A315" s="17"/>
      <c r="B315" s="31"/>
      <c r="C315" s="31"/>
      <c r="D315" s="31"/>
      <c r="E315" s="17"/>
      <c r="F315" s="14"/>
    </row>
    <row r="316" spans="1:6" ht="15.75">
      <c r="A316" s="23" t="s">
        <v>1688</v>
      </c>
      <c r="B316" s="37">
        <f>+B257+B265+B298+B310</f>
        <v>1859946400</v>
      </c>
      <c r="C316" s="41"/>
      <c r="D316" s="37">
        <f>+D257+D265+D298+D310</f>
        <v>799676291</v>
      </c>
      <c r="E316" s="39"/>
      <c r="F316" s="10">
        <f>SUM(D316/B316)</f>
        <v>0.42994587962319775</v>
      </c>
    </row>
    <row r="317" spans="1:6" ht="12.75">
      <c r="A317" s="4"/>
      <c r="B317" s="4"/>
      <c r="C317" s="4"/>
      <c r="D317" s="4"/>
      <c r="E317" s="4"/>
      <c r="F317" s="14"/>
    </row>
    <row r="318" spans="1:6" ht="12.75">
      <c r="A318" s="17" t="s">
        <v>1771</v>
      </c>
      <c r="B318" s="17" t="s">
        <v>1772</v>
      </c>
      <c r="C318" s="17"/>
      <c r="D318" s="17"/>
      <c r="E318" s="38" t="s">
        <v>1773</v>
      </c>
      <c r="F318" s="14"/>
    </row>
    <row r="319" spans="1:6" ht="12.75">
      <c r="A319" s="17" t="s">
        <v>1774</v>
      </c>
      <c r="B319" s="17" t="s">
        <v>1772</v>
      </c>
      <c r="C319" s="17"/>
      <c r="D319" s="17"/>
      <c r="E319" s="38" t="s">
        <v>1773</v>
      </c>
      <c r="F319" s="14"/>
    </row>
    <row r="320" spans="1:6" ht="12.75">
      <c r="A320" s="17" t="s">
        <v>1775</v>
      </c>
      <c r="B320" s="17" t="s">
        <v>1772</v>
      </c>
      <c r="C320" s="17"/>
      <c r="D320" s="17"/>
      <c r="E320" s="38" t="s">
        <v>1773</v>
      </c>
      <c r="F320" s="14"/>
    </row>
    <row r="321" spans="1:6" ht="12.75">
      <c r="A321" s="17" t="s">
        <v>1776</v>
      </c>
      <c r="B321" s="17" t="s">
        <v>1777</v>
      </c>
      <c r="C321" s="17"/>
      <c r="D321" s="17"/>
      <c r="E321" s="38" t="s">
        <v>1778</v>
      </c>
      <c r="F321" s="14"/>
    </row>
    <row r="322" spans="1:6" ht="12.75">
      <c r="A322" s="17" t="s">
        <v>1779</v>
      </c>
      <c r="B322" s="17" t="s">
        <v>1777</v>
      </c>
      <c r="C322" s="17"/>
      <c r="D322" s="17"/>
      <c r="E322" s="38" t="s">
        <v>1778</v>
      </c>
      <c r="F322" s="14"/>
    </row>
    <row r="323" spans="1:6" ht="12.75">
      <c r="A323" s="17" t="s">
        <v>1780</v>
      </c>
      <c r="B323" s="17" t="s">
        <v>1781</v>
      </c>
      <c r="C323" s="17"/>
      <c r="D323" s="17"/>
      <c r="E323" s="38" t="s">
        <v>1778</v>
      </c>
      <c r="F323" s="14"/>
    </row>
    <row r="324" spans="1:6" ht="12.75">
      <c r="A324" s="17" t="s">
        <v>1782</v>
      </c>
      <c r="B324" s="17" t="s">
        <v>1781</v>
      </c>
      <c r="C324" s="17"/>
      <c r="D324" s="17"/>
      <c r="E324" s="38" t="s">
        <v>1778</v>
      </c>
      <c r="F324" s="14"/>
    </row>
    <row r="325" spans="1:6" ht="12.75">
      <c r="A325" s="17" t="s">
        <v>1783</v>
      </c>
      <c r="B325" s="17" t="s">
        <v>1781</v>
      </c>
      <c r="C325" s="17"/>
      <c r="D325" s="17"/>
      <c r="E325" s="38" t="s">
        <v>1778</v>
      </c>
      <c r="F325" s="14"/>
    </row>
    <row r="326" spans="1:6" ht="12.75">
      <c r="A326" s="17" t="s">
        <v>1784</v>
      </c>
      <c r="B326" s="17" t="s">
        <v>1781</v>
      </c>
      <c r="C326" s="17"/>
      <c r="D326" s="17"/>
      <c r="E326" s="38" t="s">
        <v>1778</v>
      </c>
      <c r="F326" s="14"/>
    </row>
    <row r="327" spans="1:6" ht="12.75">
      <c r="A327" s="17" t="s">
        <v>1785</v>
      </c>
      <c r="B327" s="17" t="s">
        <v>1786</v>
      </c>
      <c r="C327" s="17"/>
      <c r="D327" s="17"/>
      <c r="E327" s="38" t="s">
        <v>1787</v>
      </c>
      <c r="F327" s="14"/>
    </row>
    <row r="328" spans="1:6" ht="12.75">
      <c r="A328" s="17"/>
      <c r="B328" s="17"/>
      <c r="C328" s="17"/>
      <c r="D328" s="17"/>
      <c r="E328" s="17"/>
      <c r="F328" s="14"/>
    </row>
    <row r="329" spans="1:6" ht="12.75">
      <c r="A329" s="1" t="s">
        <v>1788</v>
      </c>
      <c r="B329" s="2"/>
      <c r="C329" s="2"/>
      <c r="D329" s="2"/>
      <c r="E329" s="2"/>
      <c r="F329" s="14"/>
    </row>
    <row r="330" spans="1:6" ht="12.75">
      <c r="A330" s="3"/>
      <c r="B330" s="17"/>
      <c r="C330" s="17"/>
      <c r="D330" s="17"/>
      <c r="E330" s="17"/>
      <c r="F330" s="14"/>
    </row>
    <row r="331" spans="1:6" ht="12.75">
      <c r="A331" s="4" t="s">
        <v>1448</v>
      </c>
      <c r="B331" s="5">
        <v>2003</v>
      </c>
      <c r="C331" s="5" t="s">
        <v>1449</v>
      </c>
      <c r="D331" s="5">
        <v>2003</v>
      </c>
      <c r="E331" s="4"/>
      <c r="F331" s="14"/>
    </row>
    <row r="332" spans="1:6" ht="13.5" thickBot="1">
      <c r="A332" s="25" t="s">
        <v>1450</v>
      </c>
      <c r="B332" s="24" t="s">
        <v>1451</v>
      </c>
      <c r="C332" s="25"/>
      <c r="D332" s="25" t="s">
        <v>1452</v>
      </c>
      <c r="E332" s="25"/>
      <c r="F332" s="36" t="s">
        <v>1453</v>
      </c>
    </row>
    <row r="333" spans="1:6" ht="12.75">
      <c r="A333" s="17"/>
      <c r="B333" s="31"/>
      <c r="C333" s="31"/>
      <c r="D333" s="31"/>
      <c r="E333" s="17"/>
      <c r="F333" s="14"/>
    </row>
    <row r="334" spans="1:6" ht="12.75">
      <c r="A334" s="8" t="s">
        <v>1789</v>
      </c>
      <c r="B334" s="37">
        <v>188853300</v>
      </c>
      <c r="C334" s="42"/>
      <c r="D334" s="37">
        <v>89794909</v>
      </c>
      <c r="E334" s="39"/>
      <c r="F334" s="10">
        <f aca="true" t="shared" si="7" ref="F334:F362">SUM(D334/B334)</f>
        <v>0.4754743973232133</v>
      </c>
    </row>
    <row r="335" spans="1:6" ht="12.75">
      <c r="A335" s="8" t="s">
        <v>69</v>
      </c>
      <c r="B335" s="37">
        <f>SUM(B336:B340)</f>
        <v>650620700</v>
      </c>
      <c r="C335" s="37"/>
      <c r="D335" s="37">
        <f>SUM(D336:D340)</f>
        <v>253124440</v>
      </c>
      <c r="E335" s="39"/>
      <c r="F335" s="10">
        <f t="shared" si="7"/>
        <v>0.38905070189128627</v>
      </c>
    </row>
    <row r="336" spans="1:6" ht="12.75">
      <c r="A336" s="17" t="s">
        <v>70</v>
      </c>
      <c r="B336" s="31">
        <v>122803400</v>
      </c>
      <c r="C336" s="31"/>
      <c r="D336" s="31">
        <v>59516881</v>
      </c>
      <c r="E336" s="17"/>
      <c r="F336" s="14">
        <f t="shared" si="7"/>
        <v>0.4846517360268527</v>
      </c>
    </row>
    <row r="337" spans="1:6" ht="12.75">
      <c r="A337" s="17" t="s">
        <v>71</v>
      </c>
      <c r="B337" s="31">
        <v>88437300</v>
      </c>
      <c r="C337" s="31"/>
      <c r="D337" s="31">
        <v>36437843</v>
      </c>
      <c r="E337" s="17"/>
      <c r="F337" s="14">
        <f t="shared" si="7"/>
        <v>0.4120189444951395</v>
      </c>
    </row>
    <row r="338" spans="1:6" ht="12.75">
      <c r="A338" s="17" t="s">
        <v>72</v>
      </c>
      <c r="B338" s="31">
        <v>328131000</v>
      </c>
      <c r="C338" s="31"/>
      <c r="D338" s="31">
        <v>113480427</v>
      </c>
      <c r="E338" s="17"/>
      <c r="F338" s="14">
        <f t="shared" si="7"/>
        <v>0.3458387869478958</v>
      </c>
    </row>
    <row r="339" spans="1:6" ht="12.75">
      <c r="A339" s="17" t="s">
        <v>73</v>
      </c>
      <c r="B339" s="31">
        <v>100713800</v>
      </c>
      <c r="C339" s="31"/>
      <c r="D339" s="31">
        <v>39520403</v>
      </c>
      <c r="E339" s="17"/>
      <c r="F339" s="14">
        <f t="shared" si="7"/>
        <v>0.3924030569792819</v>
      </c>
    </row>
    <row r="340" spans="1:6" ht="12.75">
      <c r="A340" s="17" t="s">
        <v>74</v>
      </c>
      <c r="B340" s="31">
        <v>10535200</v>
      </c>
      <c r="C340" s="31"/>
      <c r="D340" s="31">
        <v>4168886</v>
      </c>
      <c r="E340" s="17"/>
      <c r="F340" s="14">
        <f t="shared" si="7"/>
        <v>0.3957101905991343</v>
      </c>
    </row>
    <row r="341" spans="1:6" ht="12.75">
      <c r="A341" s="8" t="s">
        <v>75</v>
      </c>
      <c r="B341" s="37">
        <f>SUM(B342:B345)</f>
        <v>537189400</v>
      </c>
      <c r="C341" s="37"/>
      <c r="D341" s="37">
        <f>SUM(D342:D345)</f>
        <v>184313830</v>
      </c>
      <c r="E341" s="39"/>
      <c r="F341" s="10">
        <f t="shared" si="7"/>
        <v>0.3431077195491944</v>
      </c>
    </row>
    <row r="342" spans="1:6" ht="12.75">
      <c r="A342" s="17" t="s">
        <v>76</v>
      </c>
      <c r="B342" s="31">
        <v>175268300</v>
      </c>
      <c r="C342" s="31"/>
      <c r="D342" s="31">
        <v>54720400</v>
      </c>
      <c r="E342" s="17"/>
      <c r="F342" s="14">
        <f t="shared" si="7"/>
        <v>0.3122093384827718</v>
      </c>
    </row>
    <row r="343" spans="1:6" ht="12.75">
      <c r="A343" s="17" t="s">
        <v>2183</v>
      </c>
      <c r="B343" s="31">
        <v>39798700</v>
      </c>
      <c r="C343" s="31"/>
      <c r="D343" s="31">
        <v>13190940</v>
      </c>
      <c r="E343" s="17"/>
      <c r="F343" s="14">
        <f t="shared" si="7"/>
        <v>0.3314414792442969</v>
      </c>
    </row>
    <row r="344" spans="1:6" ht="12.75">
      <c r="A344" s="17" t="s">
        <v>77</v>
      </c>
      <c r="B344" s="31">
        <v>279014000</v>
      </c>
      <c r="C344" s="31"/>
      <c r="D344" s="31">
        <v>101333090</v>
      </c>
      <c r="E344" s="17"/>
      <c r="F344" s="14">
        <f t="shared" si="7"/>
        <v>0.36318281519923734</v>
      </c>
    </row>
    <row r="345" spans="1:6" ht="12.75">
      <c r="A345" s="17" t="s">
        <v>78</v>
      </c>
      <c r="B345" s="31">
        <v>43108400</v>
      </c>
      <c r="C345" s="31"/>
      <c r="D345" s="31">
        <v>15069400</v>
      </c>
      <c r="E345" s="17"/>
      <c r="F345" s="14">
        <f t="shared" si="7"/>
        <v>0.3495699214074287</v>
      </c>
    </row>
    <row r="346" spans="1:6" ht="12.75">
      <c r="A346" s="8" t="s">
        <v>79</v>
      </c>
      <c r="B346" s="37">
        <f>SUM(B347:B353)</f>
        <v>228503800</v>
      </c>
      <c r="C346" s="37"/>
      <c r="D346" s="37">
        <f>SUM(D347:D353)</f>
        <v>115632170</v>
      </c>
      <c r="E346" s="39"/>
      <c r="F346" s="10">
        <f t="shared" si="7"/>
        <v>0.5060404684736096</v>
      </c>
    </row>
    <row r="347" spans="1:6" ht="12.75">
      <c r="A347" s="17" t="s">
        <v>80</v>
      </c>
      <c r="B347" s="31">
        <v>117942500</v>
      </c>
      <c r="C347" s="31"/>
      <c r="D347" s="31">
        <v>63091782</v>
      </c>
      <c r="E347" s="17"/>
      <c r="F347" s="14">
        <f t="shared" si="7"/>
        <v>0.5349367869936622</v>
      </c>
    </row>
    <row r="348" spans="1:6" ht="12.75">
      <c r="A348" s="17" t="s">
        <v>81</v>
      </c>
      <c r="B348" s="31">
        <v>58335900</v>
      </c>
      <c r="C348" s="31"/>
      <c r="D348" s="31">
        <v>26268904</v>
      </c>
      <c r="E348" s="17"/>
      <c r="F348" s="14">
        <f t="shared" si="7"/>
        <v>0.4503042551842005</v>
      </c>
    </row>
    <row r="349" spans="1:6" ht="12.75">
      <c r="A349" s="17" t="s">
        <v>82</v>
      </c>
      <c r="B349" s="31">
        <v>2939200</v>
      </c>
      <c r="C349" s="31"/>
      <c r="D349" s="31">
        <v>1576477</v>
      </c>
      <c r="E349" s="17"/>
      <c r="F349" s="14">
        <f t="shared" si="7"/>
        <v>0.5363626156777355</v>
      </c>
    </row>
    <row r="350" spans="1:6" ht="12.75">
      <c r="A350" s="17" t="s">
        <v>83</v>
      </c>
      <c r="B350" s="31">
        <v>1837800</v>
      </c>
      <c r="C350" s="31"/>
      <c r="D350" s="31">
        <v>1239974</v>
      </c>
      <c r="E350" s="17"/>
      <c r="F350" s="14">
        <f t="shared" si="7"/>
        <v>0.674705626292306</v>
      </c>
    </row>
    <row r="351" spans="1:6" ht="12.75">
      <c r="A351" s="17" t="s">
        <v>84</v>
      </c>
      <c r="B351" s="31">
        <v>20433000</v>
      </c>
      <c r="C351" s="31"/>
      <c r="D351" s="31">
        <v>9984696</v>
      </c>
      <c r="E351" s="17"/>
      <c r="F351" s="14">
        <f t="shared" si="7"/>
        <v>0.4886554103655851</v>
      </c>
    </row>
    <row r="352" spans="1:6" ht="12.75">
      <c r="A352" s="17" t="s">
        <v>85</v>
      </c>
      <c r="B352" s="31">
        <v>6007100</v>
      </c>
      <c r="C352" s="31"/>
      <c r="D352" s="31">
        <v>2886555</v>
      </c>
      <c r="E352" s="17"/>
      <c r="F352" s="14">
        <f t="shared" si="7"/>
        <v>0.48052388007524427</v>
      </c>
    </row>
    <row r="353" spans="1:6" ht="12.75">
      <c r="A353" s="17" t="s">
        <v>86</v>
      </c>
      <c r="B353" s="31">
        <v>21008300</v>
      </c>
      <c r="C353" s="31"/>
      <c r="D353" s="31">
        <v>10583782</v>
      </c>
      <c r="E353" s="17"/>
      <c r="F353" s="14">
        <f t="shared" si="7"/>
        <v>0.5037905018492691</v>
      </c>
    </row>
    <row r="354" spans="1:6" ht="12.75">
      <c r="A354" s="8" t="s">
        <v>87</v>
      </c>
      <c r="B354" s="37">
        <f>SUM(B355:B362)</f>
        <v>606339400</v>
      </c>
      <c r="C354" s="37"/>
      <c r="D354" s="37">
        <f>SUM(D355:D362)</f>
        <v>236403396</v>
      </c>
      <c r="E354" s="39"/>
      <c r="F354" s="10">
        <f t="shared" si="7"/>
        <v>0.38988625182529785</v>
      </c>
    </row>
    <row r="355" spans="1:6" ht="12.75">
      <c r="A355" s="17" t="s">
        <v>88</v>
      </c>
      <c r="B355" s="31">
        <v>299761400</v>
      </c>
      <c r="C355" s="31"/>
      <c r="D355" s="31">
        <v>111749916</v>
      </c>
      <c r="E355" s="17"/>
      <c r="F355" s="14">
        <f t="shared" si="7"/>
        <v>0.37279621725812595</v>
      </c>
    </row>
    <row r="356" spans="1:6" ht="12.75">
      <c r="A356" s="17" t="s">
        <v>89</v>
      </c>
      <c r="B356" s="31">
        <v>5888100</v>
      </c>
      <c r="C356" s="31"/>
      <c r="D356" s="31">
        <v>2491200</v>
      </c>
      <c r="E356" s="17"/>
      <c r="F356" s="14">
        <f t="shared" si="7"/>
        <v>0.42309064044428596</v>
      </c>
    </row>
    <row r="357" spans="1:6" ht="12.75">
      <c r="A357" s="17" t="s">
        <v>90</v>
      </c>
      <c r="B357" s="31">
        <v>57576300</v>
      </c>
      <c r="C357" s="31"/>
      <c r="D357" s="31">
        <v>26581119</v>
      </c>
      <c r="E357" s="17"/>
      <c r="F357" s="14">
        <f t="shared" si="7"/>
        <v>0.4616677174462409</v>
      </c>
    </row>
    <row r="358" spans="1:6" ht="12.75">
      <c r="A358" s="17" t="s">
        <v>91</v>
      </c>
      <c r="B358" s="31">
        <v>23329100</v>
      </c>
      <c r="C358" s="31"/>
      <c r="D358" s="31">
        <v>7751167</v>
      </c>
      <c r="E358" s="17"/>
      <c r="F358" s="14">
        <f t="shared" si="7"/>
        <v>0.3322531516432267</v>
      </c>
    </row>
    <row r="359" spans="1:6" ht="12.75">
      <c r="A359" s="17" t="s">
        <v>92</v>
      </c>
      <c r="B359" s="31">
        <v>92629900</v>
      </c>
      <c r="C359" s="31"/>
      <c r="D359" s="31">
        <v>35204700</v>
      </c>
      <c r="E359" s="17"/>
      <c r="F359" s="14">
        <f t="shared" si="7"/>
        <v>0.3800576271808563</v>
      </c>
    </row>
    <row r="360" spans="1:6" ht="12.75">
      <c r="A360" s="17" t="s">
        <v>93</v>
      </c>
      <c r="B360" s="31">
        <v>95608700</v>
      </c>
      <c r="C360" s="31"/>
      <c r="D360" s="31">
        <v>32822139</v>
      </c>
      <c r="E360" s="17"/>
      <c r="F360" s="14">
        <f t="shared" si="7"/>
        <v>0.34329657238305716</v>
      </c>
    </row>
    <row r="361" spans="1:6" ht="12.75">
      <c r="A361" s="17" t="s">
        <v>94</v>
      </c>
      <c r="B361" s="31">
        <v>24642600</v>
      </c>
      <c r="C361" s="31"/>
      <c r="D361" s="31">
        <v>11427555</v>
      </c>
      <c r="E361" s="17"/>
      <c r="F361" s="14">
        <f t="shared" si="7"/>
        <v>0.4637317085047844</v>
      </c>
    </row>
    <row r="362" spans="1:6" ht="12.75">
      <c r="A362" s="17" t="s">
        <v>95</v>
      </c>
      <c r="B362" s="31">
        <v>6903300</v>
      </c>
      <c r="C362" s="31"/>
      <c r="D362" s="31">
        <v>8375600</v>
      </c>
      <c r="E362" s="17"/>
      <c r="F362" s="14">
        <f t="shared" si="7"/>
        <v>1.21327481059783</v>
      </c>
    </row>
    <row r="363" spans="1:6" ht="12.75">
      <c r="A363" s="40" t="s">
        <v>96</v>
      </c>
      <c r="B363" s="31"/>
      <c r="C363" s="31"/>
      <c r="D363" s="31"/>
      <c r="E363" s="17"/>
      <c r="F363" s="14"/>
    </row>
    <row r="364" spans="1:6" ht="12.75">
      <c r="A364" s="8" t="s">
        <v>97</v>
      </c>
      <c r="B364" s="37">
        <f>SUM(B365:B367)</f>
        <v>554192300</v>
      </c>
      <c r="C364" s="37"/>
      <c r="D364" s="37">
        <f>SUM(D365:D367)</f>
        <v>203534058</v>
      </c>
      <c r="E364" s="39"/>
      <c r="F364" s="10">
        <f aca="true" t="shared" si="8" ref="F364:F382">SUM(D364/B364)</f>
        <v>0.3672625151955377</v>
      </c>
    </row>
    <row r="365" spans="1:6" ht="12.75">
      <c r="A365" s="17" t="s">
        <v>98</v>
      </c>
      <c r="B365" s="31">
        <v>481537900</v>
      </c>
      <c r="C365" s="31"/>
      <c r="D365" s="31">
        <v>177407117</v>
      </c>
      <c r="E365" s="17"/>
      <c r="F365" s="14">
        <f t="shared" si="8"/>
        <v>0.3684177652475537</v>
      </c>
    </row>
    <row r="366" spans="1:6" ht="12.75">
      <c r="A366" s="17" t="s">
        <v>99</v>
      </c>
      <c r="B366" s="31">
        <v>7837500</v>
      </c>
      <c r="C366" s="31"/>
      <c r="D366" s="31">
        <v>2963950</v>
      </c>
      <c r="E366" s="17"/>
      <c r="F366" s="14">
        <f t="shared" si="8"/>
        <v>0.3781754385964912</v>
      </c>
    </row>
    <row r="367" spans="1:6" ht="12.75">
      <c r="A367" s="17" t="s">
        <v>100</v>
      </c>
      <c r="B367" s="31">
        <v>64816900</v>
      </c>
      <c r="C367" s="31"/>
      <c r="D367" s="31">
        <v>23162991</v>
      </c>
      <c r="E367" s="17"/>
      <c r="F367" s="14">
        <f t="shared" si="8"/>
        <v>0.3573603643494212</v>
      </c>
    </row>
    <row r="368" spans="1:6" ht="12.75">
      <c r="A368" s="8" t="s">
        <v>101</v>
      </c>
      <c r="B368" s="37">
        <f>SUM(B369:B371)</f>
        <v>300618000</v>
      </c>
      <c r="C368" s="37"/>
      <c r="D368" s="37">
        <f>SUM(D369:D371)</f>
        <v>111379456</v>
      </c>
      <c r="E368" s="39"/>
      <c r="F368" s="10">
        <f t="shared" si="8"/>
        <v>0.3705016199961413</v>
      </c>
    </row>
    <row r="369" spans="1:6" ht="12.75">
      <c r="A369" s="17" t="s">
        <v>102</v>
      </c>
      <c r="B369" s="31">
        <v>57686800</v>
      </c>
      <c r="C369" s="31"/>
      <c r="D369" s="31">
        <v>21636540</v>
      </c>
      <c r="E369" s="17"/>
      <c r="F369" s="14">
        <f t="shared" si="8"/>
        <v>0.375069166603105</v>
      </c>
    </row>
    <row r="370" spans="1:6" ht="12.75">
      <c r="A370" s="17" t="s">
        <v>2692</v>
      </c>
      <c r="B370" s="31">
        <v>20335200</v>
      </c>
      <c r="C370" s="31"/>
      <c r="D370" s="31">
        <v>10144654</v>
      </c>
      <c r="E370" s="17"/>
      <c r="F370" s="14">
        <f t="shared" si="8"/>
        <v>0.49887161178645895</v>
      </c>
    </row>
    <row r="371" spans="1:6" ht="12.75">
      <c r="A371" s="17" t="s">
        <v>2693</v>
      </c>
      <c r="B371" s="31">
        <v>222596000</v>
      </c>
      <c r="C371" s="31"/>
      <c r="D371" s="31">
        <v>79598262</v>
      </c>
      <c r="E371" s="17"/>
      <c r="F371" s="14">
        <f t="shared" si="8"/>
        <v>0.3575907114233859</v>
      </c>
    </row>
    <row r="372" spans="1:6" ht="12.75">
      <c r="A372" s="8" t="s">
        <v>2694</v>
      </c>
      <c r="B372" s="37">
        <f>SUM(B373:B375)</f>
        <v>609392700</v>
      </c>
      <c r="C372" s="37"/>
      <c r="D372" s="37">
        <f>SUM(D373:D375)</f>
        <v>218480537</v>
      </c>
      <c r="E372" s="39"/>
      <c r="F372" s="10">
        <f t="shared" si="8"/>
        <v>0.35852174960415506</v>
      </c>
    </row>
    <row r="373" spans="1:6" ht="12.75">
      <c r="A373" s="17" t="s">
        <v>2695</v>
      </c>
      <c r="B373" s="31">
        <v>426577100</v>
      </c>
      <c r="C373" s="31"/>
      <c r="D373" s="31">
        <v>155936748</v>
      </c>
      <c r="E373" s="17"/>
      <c r="F373" s="14">
        <f t="shared" si="8"/>
        <v>0.36555349079920135</v>
      </c>
    </row>
    <row r="374" spans="1:6" ht="12.75">
      <c r="A374" s="17" t="s">
        <v>2696</v>
      </c>
      <c r="B374" s="31">
        <v>88149100</v>
      </c>
      <c r="C374" s="31"/>
      <c r="D374" s="31">
        <v>28993259</v>
      </c>
      <c r="E374" s="17"/>
      <c r="F374" s="14">
        <f t="shared" si="8"/>
        <v>0.32891157141706495</v>
      </c>
    </row>
    <row r="375" spans="1:6" ht="12.75">
      <c r="A375" s="17" t="s">
        <v>2697</v>
      </c>
      <c r="B375" s="31">
        <v>94666500</v>
      </c>
      <c r="C375" s="31"/>
      <c r="D375" s="31">
        <v>33550530</v>
      </c>
      <c r="E375" s="17"/>
      <c r="F375" s="14">
        <f t="shared" si="8"/>
        <v>0.35440763099935035</v>
      </c>
    </row>
    <row r="376" spans="1:6" ht="12.75">
      <c r="A376" s="8" t="s">
        <v>2698</v>
      </c>
      <c r="B376" s="37">
        <v>42171500</v>
      </c>
      <c r="C376" s="41"/>
      <c r="D376" s="37">
        <v>23456041</v>
      </c>
      <c r="E376" s="39"/>
      <c r="F376" s="10">
        <f t="shared" si="8"/>
        <v>0.5562059921985227</v>
      </c>
    </row>
    <row r="377" spans="1:6" ht="12.75">
      <c r="A377" s="8" t="s">
        <v>2699</v>
      </c>
      <c r="B377" s="37">
        <v>119426400</v>
      </c>
      <c r="C377" s="41"/>
      <c r="D377" s="37">
        <v>49271649</v>
      </c>
      <c r="E377" s="39"/>
      <c r="F377" s="10">
        <f t="shared" si="8"/>
        <v>0.41256915556359397</v>
      </c>
    </row>
    <row r="378" spans="1:6" ht="12.75">
      <c r="A378" s="8" t="s">
        <v>2700</v>
      </c>
      <c r="B378" s="37">
        <f>SUM(B379:B382)</f>
        <v>225455700</v>
      </c>
      <c r="C378" s="37"/>
      <c r="D378" s="37">
        <f>SUM(D379:D382)</f>
        <v>93869428</v>
      </c>
      <c r="E378" s="39"/>
      <c r="F378" s="10">
        <f t="shared" si="8"/>
        <v>0.4163542017345314</v>
      </c>
    </row>
    <row r="379" spans="1:6" ht="12.75">
      <c r="A379" s="17" t="s">
        <v>2701</v>
      </c>
      <c r="B379" s="31">
        <v>96423900</v>
      </c>
      <c r="C379" s="31"/>
      <c r="D379" s="31">
        <v>36613802</v>
      </c>
      <c r="E379" s="17"/>
      <c r="F379" s="14">
        <f t="shared" si="8"/>
        <v>0.37971708259051956</v>
      </c>
    </row>
    <row r="380" spans="1:6" ht="12.75">
      <c r="A380" s="17" t="s">
        <v>2702</v>
      </c>
      <c r="B380" s="31">
        <v>12483100</v>
      </c>
      <c r="C380" s="31"/>
      <c r="D380" s="31">
        <v>4907978</v>
      </c>
      <c r="E380" s="17"/>
      <c r="F380" s="14">
        <f t="shared" si="8"/>
        <v>0.3931698055771403</v>
      </c>
    </row>
    <row r="381" spans="1:6" ht="12.75">
      <c r="A381" s="17" t="s">
        <v>2703</v>
      </c>
      <c r="B381" s="31">
        <v>93011100</v>
      </c>
      <c r="C381" s="31"/>
      <c r="D381" s="31">
        <v>42218757</v>
      </c>
      <c r="E381" s="17"/>
      <c r="F381" s="14">
        <f t="shared" si="8"/>
        <v>0.45391095256372627</v>
      </c>
    </row>
    <row r="382" spans="1:6" ht="12.75">
      <c r="A382" s="17" t="s">
        <v>110</v>
      </c>
      <c r="B382" s="31">
        <v>23537600</v>
      </c>
      <c r="C382" s="31"/>
      <c r="D382" s="31">
        <v>10128891</v>
      </c>
      <c r="E382" s="17"/>
      <c r="F382" s="14">
        <f t="shared" si="8"/>
        <v>0.43032811331656584</v>
      </c>
    </row>
    <row r="384" spans="1:6" ht="12.75">
      <c r="A384" s="1" t="s">
        <v>1788</v>
      </c>
      <c r="B384" s="2"/>
      <c r="C384" s="2"/>
      <c r="D384" s="2"/>
      <c r="E384" s="2"/>
      <c r="F384" s="14"/>
    </row>
    <row r="385" spans="1:6" ht="12.75">
      <c r="A385" s="3"/>
      <c r="B385" s="17"/>
      <c r="C385" s="17"/>
      <c r="D385" s="17"/>
      <c r="E385" s="17"/>
      <c r="F385" s="14"/>
    </row>
    <row r="386" spans="1:6" ht="12.75">
      <c r="A386" s="4" t="s">
        <v>1448</v>
      </c>
      <c r="B386" s="5">
        <v>2003</v>
      </c>
      <c r="C386" s="5" t="s">
        <v>1449</v>
      </c>
      <c r="D386" s="5">
        <v>2003</v>
      </c>
      <c r="E386" s="4"/>
      <c r="F386" s="14"/>
    </row>
    <row r="387" spans="1:6" ht="13.5" thickBot="1">
      <c r="A387" s="25" t="s">
        <v>1450</v>
      </c>
      <c r="B387" s="24" t="s">
        <v>1451</v>
      </c>
      <c r="C387" s="25"/>
      <c r="D387" s="25" t="s">
        <v>1452</v>
      </c>
      <c r="E387" s="25"/>
      <c r="F387" s="36" t="s">
        <v>1453</v>
      </c>
    </row>
    <row r="388" spans="1:6" ht="12.75">
      <c r="A388" s="17"/>
      <c r="B388" s="31"/>
      <c r="C388" s="31"/>
      <c r="D388" s="31"/>
      <c r="E388" s="17"/>
      <c r="F388" s="14"/>
    </row>
    <row r="389" spans="1:6" ht="12.75">
      <c r="A389" s="8" t="s">
        <v>111</v>
      </c>
      <c r="B389" s="37">
        <f>SUM(B390:B393)</f>
        <v>349296700</v>
      </c>
      <c r="C389" s="37"/>
      <c r="D389" s="37">
        <f>SUM(D390:D393)</f>
        <v>122662824</v>
      </c>
      <c r="E389" s="39"/>
      <c r="F389" s="10">
        <f aca="true" t="shared" si="9" ref="F389:F408">SUM(D389/B389)</f>
        <v>0.3511708641965412</v>
      </c>
    </row>
    <row r="390" spans="1:6" ht="12.75">
      <c r="A390" s="17" t="s">
        <v>112</v>
      </c>
      <c r="B390" s="31">
        <v>401900</v>
      </c>
      <c r="C390" s="31"/>
      <c r="D390" s="31">
        <v>181300</v>
      </c>
      <c r="E390" s="17"/>
      <c r="F390" s="14">
        <f t="shared" si="9"/>
        <v>0.4511072406071162</v>
      </c>
    </row>
    <row r="391" spans="1:6" ht="12.75">
      <c r="A391" s="17" t="s">
        <v>113</v>
      </c>
      <c r="B391" s="31">
        <v>129774500</v>
      </c>
      <c r="C391" s="31"/>
      <c r="D391" s="31">
        <v>47463092</v>
      </c>
      <c r="E391" s="17"/>
      <c r="F391" s="14">
        <f t="shared" si="9"/>
        <v>0.36573511745373705</v>
      </c>
    </row>
    <row r="392" spans="1:6" ht="12.75">
      <c r="A392" s="17" t="s">
        <v>114</v>
      </c>
      <c r="B392" s="31">
        <v>46869700</v>
      </c>
      <c r="C392" s="31"/>
      <c r="D392" s="31">
        <v>15123842</v>
      </c>
      <c r="E392" s="17"/>
      <c r="F392" s="14">
        <f t="shared" si="9"/>
        <v>0.3226784468430564</v>
      </c>
    </row>
    <row r="393" spans="1:6" ht="12.75">
      <c r="A393" s="17" t="s">
        <v>115</v>
      </c>
      <c r="B393" s="31">
        <v>172250600</v>
      </c>
      <c r="C393" s="31"/>
      <c r="D393" s="31">
        <v>59894590</v>
      </c>
      <c r="E393" s="17"/>
      <c r="F393" s="14">
        <f t="shared" si="9"/>
        <v>0.3477177437988605</v>
      </c>
    </row>
    <row r="394" spans="1:6" ht="12.75">
      <c r="A394" s="8" t="s">
        <v>116</v>
      </c>
      <c r="B394" s="37">
        <f>SUM(B395:B397)</f>
        <v>159357100</v>
      </c>
      <c r="C394" s="37"/>
      <c r="D394" s="37">
        <f>SUM(D395:D397)</f>
        <v>70724436</v>
      </c>
      <c r="E394" s="39"/>
      <c r="F394" s="10">
        <f t="shared" si="9"/>
        <v>0.4438110131271214</v>
      </c>
    </row>
    <row r="395" spans="1:6" ht="12.75">
      <c r="A395" s="17" t="s">
        <v>117</v>
      </c>
      <c r="B395" s="31">
        <v>13164800</v>
      </c>
      <c r="C395" s="31"/>
      <c r="D395" s="31">
        <v>6867313</v>
      </c>
      <c r="E395" s="17"/>
      <c r="F395" s="14">
        <f t="shared" si="9"/>
        <v>0.5216420302625182</v>
      </c>
    </row>
    <row r="396" spans="1:6" ht="12.75">
      <c r="A396" s="17" t="s">
        <v>118</v>
      </c>
      <c r="B396" s="31">
        <v>66890500</v>
      </c>
      <c r="C396" s="31"/>
      <c r="D396" s="31">
        <v>32054382</v>
      </c>
      <c r="E396" s="17"/>
      <c r="F396" s="14">
        <f t="shared" si="9"/>
        <v>0.4792067931918583</v>
      </c>
    </row>
    <row r="397" spans="1:6" ht="12.75">
      <c r="A397" s="17" t="s">
        <v>119</v>
      </c>
      <c r="B397" s="31">
        <v>79301800</v>
      </c>
      <c r="C397" s="31"/>
      <c r="D397" s="31">
        <v>31802741</v>
      </c>
      <c r="E397" s="17"/>
      <c r="F397" s="14">
        <f t="shared" si="9"/>
        <v>0.4010342892595124</v>
      </c>
    </row>
    <row r="398" spans="1:6" ht="12.75">
      <c r="A398" s="8" t="s">
        <v>120</v>
      </c>
      <c r="B398" s="37">
        <f>SUM(B399:B404)</f>
        <v>311195600</v>
      </c>
      <c r="C398" s="37"/>
      <c r="D398" s="37">
        <f>SUM(D399:D404)</f>
        <v>125649312</v>
      </c>
      <c r="E398" s="39"/>
      <c r="F398" s="10">
        <f t="shared" si="9"/>
        <v>0.40376313803922675</v>
      </c>
    </row>
    <row r="399" spans="1:6" ht="12.75">
      <c r="A399" s="17" t="s">
        <v>121</v>
      </c>
      <c r="B399" s="31">
        <v>1853900</v>
      </c>
      <c r="C399" s="31"/>
      <c r="D399" s="31">
        <v>988195</v>
      </c>
      <c r="E399" s="17"/>
      <c r="F399" s="14">
        <f t="shared" si="9"/>
        <v>0.5330357624467339</v>
      </c>
    </row>
    <row r="400" spans="1:6" ht="12.75">
      <c r="A400" s="17" t="s">
        <v>122</v>
      </c>
      <c r="B400" s="31">
        <v>2748200</v>
      </c>
      <c r="C400" s="31"/>
      <c r="D400" s="31">
        <v>1416795</v>
      </c>
      <c r="E400" s="17"/>
      <c r="F400" s="14">
        <f t="shared" si="9"/>
        <v>0.5155356233170802</v>
      </c>
    </row>
    <row r="401" spans="1:6" ht="12.75">
      <c r="A401" s="17" t="s">
        <v>123</v>
      </c>
      <c r="B401" s="31">
        <v>80675200</v>
      </c>
      <c r="C401" s="31"/>
      <c r="D401" s="31">
        <v>29542484</v>
      </c>
      <c r="E401" s="17"/>
      <c r="F401" s="14">
        <f t="shared" si="9"/>
        <v>0.36619040299869104</v>
      </c>
    </row>
    <row r="402" spans="1:6" ht="12.75">
      <c r="A402" s="17" t="s">
        <v>124</v>
      </c>
      <c r="B402" s="31">
        <v>118072800</v>
      </c>
      <c r="C402" s="31"/>
      <c r="D402" s="31">
        <v>41142074</v>
      </c>
      <c r="E402" s="17"/>
      <c r="F402" s="14">
        <f t="shared" si="9"/>
        <v>0.3484466701899167</v>
      </c>
    </row>
    <row r="403" spans="1:6" ht="12.75">
      <c r="A403" s="17" t="s">
        <v>125</v>
      </c>
      <c r="B403" s="31">
        <v>1641500</v>
      </c>
      <c r="C403" s="31"/>
      <c r="D403" s="31">
        <v>1199930</v>
      </c>
      <c r="E403" s="17"/>
      <c r="F403" s="14">
        <f t="shared" si="9"/>
        <v>0.7309960402071276</v>
      </c>
    </row>
    <row r="404" spans="1:6" ht="12.75">
      <c r="A404" s="17" t="s">
        <v>126</v>
      </c>
      <c r="B404" s="31">
        <v>106204000</v>
      </c>
      <c r="C404" s="31"/>
      <c r="D404" s="31">
        <v>51359834</v>
      </c>
      <c r="E404" s="17"/>
      <c r="F404" s="14">
        <f t="shared" si="9"/>
        <v>0.4835960415803548</v>
      </c>
    </row>
    <row r="405" spans="1:6" ht="12.75">
      <c r="A405" s="8" t="s">
        <v>127</v>
      </c>
      <c r="B405" s="37">
        <f>SUM(B406:B408)</f>
        <v>152364400</v>
      </c>
      <c r="C405" s="37"/>
      <c r="D405" s="37">
        <f>SUM(D406:D408)</f>
        <v>61370855</v>
      </c>
      <c r="E405" s="39"/>
      <c r="F405" s="10">
        <f t="shared" si="9"/>
        <v>0.40278998900005514</v>
      </c>
    </row>
    <row r="406" spans="1:6" ht="12.75">
      <c r="A406" s="17" t="s">
        <v>128</v>
      </c>
      <c r="B406" s="31">
        <v>374300</v>
      </c>
      <c r="C406" s="31"/>
      <c r="D406" s="31">
        <v>322119</v>
      </c>
      <c r="E406" s="17"/>
      <c r="F406" s="14">
        <f t="shared" si="9"/>
        <v>0.8605904354795618</v>
      </c>
    </row>
    <row r="407" spans="1:6" ht="12.75">
      <c r="A407" s="17" t="s">
        <v>129</v>
      </c>
      <c r="B407" s="31">
        <v>56265100</v>
      </c>
      <c r="C407" s="31"/>
      <c r="D407" s="31">
        <v>22556993</v>
      </c>
      <c r="E407" s="17"/>
      <c r="F407" s="14">
        <f t="shared" si="9"/>
        <v>0.4009055880110406</v>
      </c>
    </row>
    <row r="408" spans="1:6" ht="12.75">
      <c r="A408" s="17" t="s">
        <v>130</v>
      </c>
      <c r="B408" s="31">
        <v>95725000</v>
      </c>
      <c r="C408" s="31"/>
      <c r="D408" s="31">
        <v>38491743</v>
      </c>
      <c r="E408" s="17"/>
      <c r="F408" s="14">
        <f t="shared" si="9"/>
        <v>0.4021075267693915</v>
      </c>
    </row>
    <row r="409" spans="1:6" ht="12.75">
      <c r="A409" s="17"/>
      <c r="B409" s="31"/>
      <c r="C409" s="31"/>
      <c r="D409" s="31"/>
      <c r="E409" s="17"/>
      <c r="F409" s="14"/>
    </row>
    <row r="410" spans="1:6" ht="12.75">
      <c r="A410" s="17"/>
      <c r="B410" s="17"/>
      <c r="C410" s="17"/>
      <c r="D410" s="17"/>
      <c r="E410" s="17"/>
      <c r="F410" s="14"/>
    </row>
    <row r="411" spans="1:6" ht="15.75">
      <c r="A411" s="23" t="s">
        <v>1688</v>
      </c>
      <c r="B411" s="37">
        <f>+B334+B335+B341+B346+B354+B364+B368+B372+B376+B377+B378+B389+B394+B398+B405</f>
        <v>5034977000</v>
      </c>
      <c r="C411" s="37"/>
      <c r="D411" s="37">
        <f>+D334+D335+D341+D346+D354+D364+D368+D372+D376+D377+D378+D389+D394+D398+D405</f>
        <v>1959667341</v>
      </c>
      <c r="E411" s="39"/>
      <c r="F411" s="10">
        <f>SUM(D411/B411)</f>
        <v>0.3892107830879863</v>
      </c>
    </row>
    <row r="412" spans="1:6" ht="12.75">
      <c r="A412" s="17"/>
      <c r="B412" s="17"/>
      <c r="C412" s="17"/>
      <c r="D412" s="17"/>
      <c r="E412" s="17"/>
      <c r="F412" s="14"/>
    </row>
    <row r="413" spans="1:6" ht="12.75">
      <c r="A413" s="17"/>
      <c r="B413" s="17"/>
      <c r="C413" s="17"/>
      <c r="D413" s="17"/>
      <c r="E413" s="17"/>
      <c r="F413" s="14"/>
    </row>
    <row r="414" spans="1:6" ht="12.75">
      <c r="A414" s="17" t="s">
        <v>131</v>
      </c>
      <c r="B414" s="17" t="s">
        <v>132</v>
      </c>
      <c r="C414" s="17"/>
      <c r="D414" s="38" t="s">
        <v>133</v>
      </c>
      <c r="E414" s="38"/>
      <c r="F414" s="14"/>
    </row>
    <row r="415" spans="1:6" ht="12.75">
      <c r="A415" s="17"/>
      <c r="B415" s="17"/>
      <c r="C415" s="17"/>
      <c r="D415" s="17"/>
      <c r="E415" s="17"/>
      <c r="F415" s="14"/>
    </row>
    <row r="416" spans="1:6" ht="12.75">
      <c r="A416" s="17"/>
      <c r="B416" s="17"/>
      <c r="C416" s="17"/>
      <c r="D416" s="17"/>
      <c r="E416" s="17"/>
      <c r="F416" s="14"/>
    </row>
    <row r="417" spans="1:6" ht="12.75">
      <c r="A417" s="1" t="s">
        <v>134</v>
      </c>
      <c r="B417" s="2"/>
      <c r="C417" s="2"/>
      <c r="D417" s="2"/>
      <c r="E417" s="2"/>
      <c r="F417" s="14"/>
    </row>
    <row r="418" spans="1:6" ht="12.75">
      <c r="A418" s="3"/>
      <c r="B418" s="17"/>
      <c r="C418" s="17"/>
      <c r="D418" s="17"/>
      <c r="E418" s="17"/>
      <c r="F418" s="14"/>
    </row>
    <row r="419" spans="1:6" ht="12.75">
      <c r="A419" s="4" t="s">
        <v>1448</v>
      </c>
      <c r="B419" s="5">
        <v>2003</v>
      </c>
      <c r="C419" s="5" t="s">
        <v>1449</v>
      </c>
      <c r="D419" s="5">
        <v>2003</v>
      </c>
      <c r="E419" s="4"/>
      <c r="F419" s="14"/>
    </row>
    <row r="420" spans="1:6" ht="13.5" thickBot="1">
      <c r="A420" s="25" t="s">
        <v>1450</v>
      </c>
      <c r="B420" s="24" t="s">
        <v>1451</v>
      </c>
      <c r="C420" s="25"/>
      <c r="D420" s="25" t="s">
        <v>1452</v>
      </c>
      <c r="E420" s="25"/>
      <c r="F420" s="36" t="s">
        <v>1453</v>
      </c>
    </row>
    <row r="421" spans="1:6" ht="12.75">
      <c r="A421" s="17"/>
      <c r="B421" s="31"/>
      <c r="C421" s="31"/>
      <c r="D421" s="31"/>
      <c r="E421" s="17"/>
      <c r="F421" s="14"/>
    </row>
    <row r="422" spans="1:6" ht="12.75">
      <c r="A422" s="8" t="s">
        <v>135</v>
      </c>
      <c r="B422" s="37">
        <f>SUM(B423:B432)</f>
        <v>581773500</v>
      </c>
      <c r="C422" s="37"/>
      <c r="D422" s="37">
        <f>SUM(D423:D432)</f>
        <v>153683385</v>
      </c>
      <c r="E422" s="39"/>
      <c r="F422" s="10">
        <f aca="true" t="shared" si="10" ref="F422:F464">SUM(D422/B422)</f>
        <v>0.26416360490809565</v>
      </c>
    </row>
    <row r="423" spans="1:6" ht="12.75">
      <c r="A423" s="17" t="s">
        <v>136</v>
      </c>
      <c r="B423" s="31">
        <v>91961400</v>
      </c>
      <c r="C423" s="31"/>
      <c r="D423" s="31">
        <v>24814129</v>
      </c>
      <c r="E423" s="17"/>
      <c r="F423" s="14">
        <f t="shared" si="10"/>
        <v>0.26983200560235054</v>
      </c>
    </row>
    <row r="424" spans="1:6" ht="12.75">
      <c r="A424" s="17" t="s">
        <v>137</v>
      </c>
      <c r="B424" s="31">
        <v>219203900</v>
      </c>
      <c r="C424" s="31"/>
      <c r="D424" s="31">
        <v>62312916</v>
      </c>
      <c r="E424" s="17"/>
      <c r="F424" s="14">
        <f t="shared" si="10"/>
        <v>0.28426919411561563</v>
      </c>
    </row>
    <row r="425" spans="1:6" ht="12.75">
      <c r="A425" s="17" t="s">
        <v>138</v>
      </c>
      <c r="B425" s="31">
        <v>44376300</v>
      </c>
      <c r="C425" s="31"/>
      <c r="D425" s="31">
        <v>9907740</v>
      </c>
      <c r="E425" s="17"/>
      <c r="F425" s="14">
        <f t="shared" si="10"/>
        <v>0.22326647332021823</v>
      </c>
    </row>
    <row r="426" spans="1:6" ht="12.75">
      <c r="A426" s="17" t="s">
        <v>139</v>
      </c>
      <c r="B426" s="31">
        <v>50800100</v>
      </c>
      <c r="C426" s="31"/>
      <c r="D426" s="31">
        <v>12036475</v>
      </c>
      <c r="E426" s="17"/>
      <c r="F426" s="14">
        <f t="shared" si="10"/>
        <v>0.23693801783854757</v>
      </c>
    </row>
    <row r="427" spans="1:6" ht="12.75">
      <c r="A427" s="17" t="s">
        <v>1580</v>
      </c>
      <c r="B427" s="31">
        <v>36322000</v>
      </c>
      <c r="C427" s="31"/>
      <c r="D427" s="31">
        <v>8412453</v>
      </c>
      <c r="E427" s="17"/>
      <c r="F427" s="14">
        <f t="shared" si="10"/>
        <v>0.23160764825725455</v>
      </c>
    </row>
    <row r="428" spans="1:6" ht="12.75">
      <c r="A428" s="17" t="s">
        <v>140</v>
      </c>
      <c r="B428" s="31">
        <v>12118200</v>
      </c>
      <c r="C428" s="31"/>
      <c r="D428" s="31">
        <v>4782045</v>
      </c>
      <c r="E428" s="17"/>
      <c r="F428" s="14">
        <f t="shared" si="10"/>
        <v>0.39461677476852997</v>
      </c>
    </row>
    <row r="429" spans="1:6" ht="12.75">
      <c r="A429" s="17" t="s">
        <v>141</v>
      </c>
      <c r="B429" s="31">
        <v>47811600</v>
      </c>
      <c r="C429" s="31"/>
      <c r="D429" s="31">
        <v>12236653</v>
      </c>
      <c r="E429" s="17"/>
      <c r="F429" s="14">
        <f t="shared" si="10"/>
        <v>0.2559348149821382</v>
      </c>
    </row>
    <row r="430" spans="1:6" ht="12.75">
      <c r="A430" s="17" t="s">
        <v>142</v>
      </c>
      <c r="B430" s="31">
        <v>5327300</v>
      </c>
      <c r="C430" s="31"/>
      <c r="D430" s="31">
        <v>1373960</v>
      </c>
      <c r="E430" s="17"/>
      <c r="F430" s="14">
        <f t="shared" si="10"/>
        <v>0.2579092598502055</v>
      </c>
    </row>
    <row r="431" spans="1:6" ht="12.75">
      <c r="A431" s="17" t="s">
        <v>143</v>
      </c>
      <c r="B431" s="31">
        <v>2535100</v>
      </c>
      <c r="C431" s="31"/>
      <c r="D431" s="31">
        <v>671461</v>
      </c>
      <c r="E431" s="17"/>
      <c r="F431" s="14">
        <f t="shared" si="10"/>
        <v>0.26486568577176445</v>
      </c>
    </row>
    <row r="432" spans="1:6" ht="12.75">
      <c r="A432" s="17" t="s">
        <v>144</v>
      </c>
      <c r="B432" s="31">
        <v>71317600</v>
      </c>
      <c r="C432" s="31"/>
      <c r="D432" s="31">
        <v>17135553</v>
      </c>
      <c r="E432" s="17"/>
      <c r="F432" s="14">
        <f t="shared" si="10"/>
        <v>0.2402710270676523</v>
      </c>
    </row>
    <row r="433" spans="1:6" ht="12.75">
      <c r="A433" s="8" t="s">
        <v>145</v>
      </c>
      <c r="B433" s="37">
        <f>SUM(B434:B444)</f>
        <v>311932100</v>
      </c>
      <c r="C433" s="37"/>
      <c r="D433" s="37">
        <f>SUM(D434:D444)</f>
        <v>78333396</v>
      </c>
      <c r="E433" s="39"/>
      <c r="F433" s="10">
        <f t="shared" si="10"/>
        <v>0.2511232284205441</v>
      </c>
    </row>
    <row r="434" spans="1:6" ht="12.75">
      <c r="A434" s="17" t="s">
        <v>146</v>
      </c>
      <c r="B434" s="31">
        <v>86651700</v>
      </c>
      <c r="C434" s="31"/>
      <c r="D434" s="31">
        <v>20594756</v>
      </c>
      <c r="E434" s="17"/>
      <c r="F434" s="14">
        <f t="shared" si="10"/>
        <v>0.23767284427195312</v>
      </c>
    </row>
    <row r="435" spans="1:6" ht="12.75">
      <c r="A435" s="17" t="s">
        <v>147</v>
      </c>
      <c r="B435" s="31">
        <v>33872100</v>
      </c>
      <c r="C435" s="31"/>
      <c r="D435" s="31">
        <v>7954109</v>
      </c>
      <c r="E435" s="17"/>
      <c r="F435" s="14">
        <f t="shared" si="10"/>
        <v>0.23482774909143514</v>
      </c>
    </row>
    <row r="436" spans="1:6" ht="12.75">
      <c r="A436" s="17" t="s">
        <v>2743</v>
      </c>
      <c r="B436" s="31">
        <v>31426600</v>
      </c>
      <c r="C436" s="31"/>
      <c r="D436" s="31">
        <v>7976039</v>
      </c>
      <c r="E436" s="17"/>
      <c r="F436" s="14">
        <f t="shared" si="10"/>
        <v>0.2537989792086958</v>
      </c>
    </row>
    <row r="437" spans="1:6" ht="12.75">
      <c r="A437" s="17" t="s">
        <v>2744</v>
      </c>
      <c r="B437" s="31">
        <v>9645200</v>
      </c>
      <c r="C437" s="31"/>
      <c r="D437" s="31">
        <v>2237236</v>
      </c>
      <c r="E437" s="17"/>
      <c r="F437" s="14">
        <f t="shared" si="10"/>
        <v>0.23195330319744537</v>
      </c>
    </row>
    <row r="438" spans="1:6" ht="12.75">
      <c r="A438" s="17" t="s">
        <v>160</v>
      </c>
      <c r="B438" s="31">
        <v>76930200</v>
      </c>
      <c r="C438" s="31"/>
      <c r="D438" s="31">
        <v>18334700</v>
      </c>
      <c r="E438" s="17"/>
      <c r="F438" s="14">
        <f t="shared" si="10"/>
        <v>0.23832903073175424</v>
      </c>
    </row>
    <row r="439" spans="1:6" ht="12.75">
      <c r="A439" s="17" t="s">
        <v>161</v>
      </c>
      <c r="B439" s="31">
        <v>2663100</v>
      </c>
      <c r="C439" s="31"/>
      <c r="D439" s="31">
        <v>762705</v>
      </c>
      <c r="E439" s="17"/>
      <c r="F439" s="14">
        <f t="shared" si="10"/>
        <v>0.2863974315647178</v>
      </c>
    </row>
    <row r="440" spans="1:6" ht="12.75">
      <c r="A440" s="17" t="s">
        <v>162</v>
      </c>
      <c r="B440" s="31">
        <v>4280200</v>
      </c>
      <c r="C440" s="31"/>
      <c r="D440" s="31">
        <v>1260919</v>
      </c>
      <c r="E440" s="17"/>
      <c r="F440" s="14">
        <f t="shared" si="10"/>
        <v>0.2945934769403299</v>
      </c>
    </row>
    <row r="441" spans="1:6" ht="12.75">
      <c r="A441" s="17" t="s">
        <v>163</v>
      </c>
      <c r="B441" s="31">
        <v>1181500</v>
      </c>
      <c r="C441" s="31"/>
      <c r="D441" s="31">
        <v>382363</v>
      </c>
      <c r="E441" s="17"/>
      <c r="F441" s="14">
        <f t="shared" si="10"/>
        <v>0.3236250528988574</v>
      </c>
    </row>
    <row r="442" spans="1:6" ht="12.75">
      <c r="A442" s="17" t="s">
        <v>164</v>
      </c>
      <c r="B442" s="31">
        <v>8550700</v>
      </c>
      <c r="C442" s="31"/>
      <c r="D442" s="31">
        <v>2247619</v>
      </c>
      <c r="E442" s="17"/>
      <c r="F442" s="14">
        <f t="shared" si="10"/>
        <v>0.26285789467528975</v>
      </c>
    </row>
    <row r="443" spans="1:6" ht="12.75">
      <c r="A443" s="17" t="s">
        <v>2199</v>
      </c>
      <c r="B443" s="31">
        <v>11022300</v>
      </c>
      <c r="C443" s="31"/>
      <c r="D443" s="31">
        <v>3776405</v>
      </c>
      <c r="E443" s="17"/>
      <c r="F443" s="14">
        <f t="shared" si="10"/>
        <v>0.3426149714669352</v>
      </c>
    </row>
    <row r="444" spans="1:6" ht="12.75">
      <c r="A444" s="17" t="s">
        <v>166</v>
      </c>
      <c r="B444" s="31">
        <v>45708500</v>
      </c>
      <c r="C444" s="31"/>
      <c r="D444" s="31">
        <v>12806545</v>
      </c>
      <c r="E444" s="17"/>
      <c r="F444" s="14">
        <f t="shared" si="10"/>
        <v>0.2801786319831104</v>
      </c>
    </row>
    <row r="445" spans="1:6" ht="12.75">
      <c r="A445" s="8" t="s">
        <v>167</v>
      </c>
      <c r="B445" s="37">
        <f>SUM(B446:B451)</f>
        <v>311960700</v>
      </c>
      <c r="C445" s="37"/>
      <c r="D445" s="37">
        <f>SUM(D446:D451)</f>
        <v>81522113</v>
      </c>
      <c r="E445" s="39"/>
      <c r="F445" s="10">
        <f t="shared" si="10"/>
        <v>0.26132174020637855</v>
      </c>
    </row>
    <row r="446" spans="1:6" ht="12.75">
      <c r="A446" s="17" t="s">
        <v>168</v>
      </c>
      <c r="B446" s="31">
        <v>64315600</v>
      </c>
      <c r="C446" s="31"/>
      <c r="D446" s="31">
        <v>18526220</v>
      </c>
      <c r="E446" s="17"/>
      <c r="F446" s="14">
        <f t="shared" si="10"/>
        <v>0.288051732394629</v>
      </c>
    </row>
    <row r="447" spans="1:6" ht="12.75">
      <c r="A447" s="17" t="s">
        <v>169</v>
      </c>
      <c r="B447" s="31">
        <v>34678600</v>
      </c>
      <c r="C447" s="31"/>
      <c r="D447" s="31">
        <v>11795321</v>
      </c>
      <c r="E447" s="17"/>
      <c r="F447" s="14">
        <f t="shared" si="10"/>
        <v>0.3401325601379525</v>
      </c>
    </row>
    <row r="448" spans="1:6" ht="12.75">
      <c r="A448" s="17" t="s">
        <v>170</v>
      </c>
      <c r="B448" s="31">
        <v>21452800</v>
      </c>
      <c r="C448" s="31"/>
      <c r="D448" s="31">
        <v>5521937</v>
      </c>
      <c r="E448" s="17"/>
      <c r="F448" s="14">
        <f t="shared" si="10"/>
        <v>0.2573993604564439</v>
      </c>
    </row>
    <row r="449" spans="1:6" ht="12.75">
      <c r="A449" s="17" t="s">
        <v>171</v>
      </c>
      <c r="B449" s="31">
        <v>53729900</v>
      </c>
      <c r="C449" s="31"/>
      <c r="D449" s="31">
        <v>12032869</v>
      </c>
      <c r="E449" s="17"/>
      <c r="F449" s="14">
        <f t="shared" si="10"/>
        <v>0.22395107751922114</v>
      </c>
    </row>
    <row r="450" spans="1:6" ht="12.75">
      <c r="A450" s="17" t="s">
        <v>172</v>
      </c>
      <c r="B450" s="31">
        <v>36459400</v>
      </c>
      <c r="C450" s="31"/>
      <c r="D450" s="31">
        <v>8202125</v>
      </c>
      <c r="E450" s="17"/>
      <c r="F450" s="14">
        <f t="shared" si="10"/>
        <v>0.22496598956647668</v>
      </c>
    </row>
    <row r="451" spans="1:6" ht="12.75">
      <c r="A451" s="17" t="s">
        <v>173</v>
      </c>
      <c r="B451" s="31">
        <v>101324400</v>
      </c>
      <c r="C451" s="31"/>
      <c r="D451" s="31">
        <v>25443641</v>
      </c>
      <c r="E451" s="17"/>
      <c r="F451" s="14">
        <f t="shared" si="10"/>
        <v>0.25111069989064827</v>
      </c>
    </row>
    <row r="452" spans="1:6" ht="12.75">
      <c r="A452" s="8" t="s">
        <v>174</v>
      </c>
      <c r="B452" s="37">
        <f>SUM(B453:B458)</f>
        <v>190897600</v>
      </c>
      <c r="C452" s="37"/>
      <c r="D452" s="37">
        <f>SUM(D453:D458)</f>
        <v>47847282</v>
      </c>
      <c r="E452" s="39"/>
      <c r="F452" s="10">
        <f t="shared" si="10"/>
        <v>0.2506437063640402</v>
      </c>
    </row>
    <row r="453" spans="1:6" ht="12.75">
      <c r="A453" s="17" t="s">
        <v>175</v>
      </c>
      <c r="B453" s="31">
        <v>36750000</v>
      </c>
      <c r="C453" s="31"/>
      <c r="D453" s="31">
        <v>7866194</v>
      </c>
      <c r="E453" s="17"/>
      <c r="F453" s="14">
        <f t="shared" si="10"/>
        <v>0.21404609523809523</v>
      </c>
    </row>
    <row r="454" spans="1:6" ht="12.75">
      <c r="A454" s="17" t="s">
        <v>176</v>
      </c>
      <c r="B454" s="31">
        <v>2478700</v>
      </c>
      <c r="C454" s="31"/>
      <c r="D454" s="31">
        <v>875174</v>
      </c>
      <c r="E454" s="17"/>
      <c r="F454" s="14">
        <f t="shared" si="10"/>
        <v>0.3530778230524065</v>
      </c>
    </row>
    <row r="455" spans="1:6" ht="12.75">
      <c r="A455" s="17" t="s">
        <v>2695</v>
      </c>
      <c r="B455" s="31">
        <v>43150100</v>
      </c>
      <c r="C455" s="31"/>
      <c r="D455" s="31">
        <v>12619313</v>
      </c>
      <c r="E455" s="17"/>
      <c r="F455" s="14">
        <f t="shared" si="10"/>
        <v>0.29245153545414726</v>
      </c>
    </row>
    <row r="456" spans="1:6" ht="12.75">
      <c r="A456" s="17" t="s">
        <v>177</v>
      </c>
      <c r="B456" s="31">
        <v>63918200</v>
      </c>
      <c r="C456" s="31"/>
      <c r="D456" s="31">
        <v>15219588</v>
      </c>
      <c r="E456" s="17"/>
      <c r="F456" s="14">
        <f t="shared" si="10"/>
        <v>0.23811039735161504</v>
      </c>
    </row>
    <row r="457" spans="1:6" ht="12.75">
      <c r="A457" s="17" t="s">
        <v>178</v>
      </c>
      <c r="B457" s="31">
        <v>5727800</v>
      </c>
      <c r="C457" s="31"/>
      <c r="D457" s="31">
        <v>1809665</v>
      </c>
      <c r="E457" s="17"/>
      <c r="F457" s="14">
        <f t="shared" si="10"/>
        <v>0.3159441670449387</v>
      </c>
    </row>
    <row r="458" spans="1:6" ht="12.75">
      <c r="A458" s="17" t="s">
        <v>179</v>
      </c>
      <c r="B458" s="31">
        <v>38872800</v>
      </c>
      <c r="C458" s="31"/>
      <c r="D458" s="31">
        <v>9457348</v>
      </c>
      <c r="E458" s="17"/>
      <c r="F458" s="14">
        <f t="shared" si="10"/>
        <v>0.24328960095490934</v>
      </c>
    </row>
    <row r="459" spans="1:6" ht="12.75">
      <c r="A459" s="8" t="s">
        <v>180</v>
      </c>
      <c r="B459" s="37">
        <f>SUM(B460:B468)+SUM(B478:B484)</f>
        <v>177871200</v>
      </c>
      <c r="C459" s="37"/>
      <c r="D459" s="37">
        <f>SUM(D460:D468)+SUM(D478:D484)</f>
        <v>43196205</v>
      </c>
      <c r="E459" s="39"/>
      <c r="F459" s="10">
        <f t="shared" si="10"/>
        <v>0.2428510349061568</v>
      </c>
    </row>
    <row r="460" spans="1:6" ht="12.75">
      <c r="A460" s="17" t="s">
        <v>181</v>
      </c>
      <c r="B460" s="31">
        <v>26631200</v>
      </c>
      <c r="C460" s="31"/>
      <c r="D460" s="31">
        <v>8747943</v>
      </c>
      <c r="E460" s="17"/>
      <c r="F460" s="14">
        <f t="shared" si="10"/>
        <v>0.32848474721379434</v>
      </c>
    </row>
    <row r="461" spans="1:6" ht="12.75">
      <c r="A461" s="17" t="s">
        <v>182</v>
      </c>
      <c r="B461" s="31">
        <v>1395700</v>
      </c>
      <c r="C461" s="31"/>
      <c r="D461" s="31">
        <v>565874</v>
      </c>
      <c r="E461" s="17"/>
      <c r="F461" s="14">
        <f t="shared" si="10"/>
        <v>0.4054409973490005</v>
      </c>
    </row>
    <row r="462" spans="1:6" ht="12.75">
      <c r="A462" s="17" t="s">
        <v>183</v>
      </c>
      <c r="B462" s="31">
        <v>34599100</v>
      </c>
      <c r="C462" s="31"/>
      <c r="D462" s="31">
        <v>9392440</v>
      </c>
      <c r="E462" s="17"/>
      <c r="F462" s="14">
        <f t="shared" si="10"/>
        <v>0.27146486469301223</v>
      </c>
    </row>
    <row r="463" spans="1:6" ht="12.75">
      <c r="A463" s="17" t="s">
        <v>184</v>
      </c>
      <c r="B463" s="31">
        <v>14313900</v>
      </c>
      <c r="C463" s="31"/>
      <c r="D463" s="31">
        <v>4760108</v>
      </c>
      <c r="E463" s="17"/>
      <c r="F463" s="14">
        <f t="shared" si="10"/>
        <v>0.332551436016739</v>
      </c>
    </row>
    <row r="464" spans="1:6" ht="12.75">
      <c r="A464" s="17" t="s">
        <v>185</v>
      </c>
      <c r="B464" s="31">
        <v>8659400</v>
      </c>
      <c r="C464" s="31"/>
      <c r="D464" s="31">
        <v>1703240</v>
      </c>
      <c r="E464" s="17"/>
      <c r="F464" s="14">
        <f t="shared" si="10"/>
        <v>0.1966926114973324</v>
      </c>
    </row>
    <row r="465" spans="1:6" ht="12.75">
      <c r="A465" s="40" t="s">
        <v>186</v>
      </c>
      <c r="B465" s="31"/>
      <c r="C465" s="31"/>
      <c r="D465" s="31"/>
      <c r="E465" s="17"/>
      <c r="F465" s="14"/>
    </row>
    <row r="466" spans="1:6" ht="12.75">
      <c r="A466" s="17" t="s">
        <v>187</v>
      </c>
      <c r="B466" s="31">
        <v>9827700</v>
      </c>
      <c r="C466" s="31"/>
      <c r="D466" s="31">
        <v>2016800</v>
      </c>
      <c r="E466" s="17"/>
      <c r="F466" s="14">
        <f>SUM(D466/B466)</f>
        <v>0.20521586943028378</v>
      </c>
    </row>
    <row r="467" spans="1:6" ht="12.75">
      <c r="A467" s="40" t="s">
        <v>186</v>
      </c>
      <c r="B467" s="31"/>
      <c r="C467" s="31"/>
      <c r="D467" s="31"/>
      <c r="E467" s="17"/>
      <c r="F467" s="14"/>
    </row>
    <row r="468" spans="1:6" ht="12.75">
      <c r="A468" s="17" t="s">
        <v>188</v>
      </c>
      <c r="B468" s="31">
        <v>2231000</v>
      </c>
      <c r="C468" s="31"/>
      <c r="D468" s="31">
        <v>294800</v>
      </c>
      <c r="E468" s="17"/>
      <c r="F468" s="14">
        <f>SUM(D468/B468)</f>
        <v>0.1321380546839982</v>
      </c>
    </row>
    <row r="469" spans="1:6" ht="12.75">
      <c r="A469" s="40" t="s">
        <v>186</v>
      </c>
      <c r="B469" s="31"/>
      <c r="C469" s="31"/>
      <c r="D469" s="31"/>
      <c r="E469" s="17"/>
      <c r="F469" s="14"/>
    </row>
    <row r="470" spans="1:6" ht="12.75">
      <c r="A470" s="17"/>
      <c r="B470" s="31"/>
      <c r="C470" s="31"/>
      <c r="D470" s="31"/>
      <c r="E470" s="17"/>
      <c r="F470" s="14"/>
    </row>
    <row r="471" spans="1:6" ht="12.75">
      <c r="A471" s="17"/>
      <c r="B471" s="17"/>
      <c r="C471" s="17"/>
      <c r="D471" s="17"/>
      <c r="E471" s="17"/>
      <c r="F471" s="14"/>
    </row>
    <row r="472" spans="1:6" ht="12.75">
      <c r="A472" s="1" t="s">
        <v>134</v>
      </c>
      <c r="B472" s="2"/>
      <c r="C472" s="2"/>
      <c r="D472" s="2"/>
      <c r="E472" s="2"/>
      <c r="F472" s="14"/>
    </row>
    <row r="473" spans="1:6" ht="12.75">
      <c r="A473" s="3"/>
      <c r="B473" s="17"/>
      <c r="C473" s="17"/>
      <c r="D473" s="17"/>
      <c r="E473" s="17"/>
      <c r="F473" s="14"/>
    </row>
    <row r="474" spans="1:6" ht="12.75">
      <c r="A474" s="4" t="s">
        <v>1448</v>
      </c>
      <c r="B474" s="5">
        <v>2003</v>
      </c>
      <c r="C474" s="5" t="s">
        <v>1449</v>
      </c>
      <c r="D474" s="5">
        <v>2003</v>
      </c>
      <c r="E474" s="4"/>
      <c r="F474" s="14"/>
    </row>
    <row r="475" spans="1:6" ht="13.5" thickBot="1">
      <c r="A475" s="25" t="s">
        <v>1450</v>
      </c>
      <c r="B475" s="24" t="s">
        <v>1451</v>
      </c>
      <c r="C475" s="25"/>
      <c r="D475" s="25" t="s">
        <v>1452</v>
      </c>
      <c r="E475" s="25"/>
      <c r="F475" s="36" t="s">
        <v>1453</v>
      </c>
    </row>
    <row r="476" spans="1:6" ht="12.75">
      <c r="A476" s="17"/>
      <c r="B476" s="31"/>
      <c r="C476" s="31"/>
      <c r="D476" s="31"/>
      <c r="E476" s="17"/>
      <c r="F476" s="14"/>
    </row>
    <row r="477" spans="1:6" ht="12.75">
      <c r="A477" s="8" t="s">
        <v>189</v>
      </c>
      <c r="B477" s="37"/>
      <c r="C477" s="41"/>
      <c r="D477" s="37"/>
      <c r="E477" s="39"/>
      <c r="F477" s="14"/>
    </row>
    <row r="478" spans="1:6" ht="12.75">
      <c r="A478" s="17" t="s">
        <v>190</v>
      </c>
      <c r="B478" s="31">
        <v>3487600</v>
      </c>
      <c r="C478" s="31"/>
      <c r="D478" s="31">
        <v>693040</v>
      </c>
      <c r="E478" s="17"/>
      <c r="F478" s="14">
        <f>SUM(D478/B478)</f>
        <v>0.19871544901938296</v>
      </c>
    </row>
    <row r="479" spans="1:6" ht="12.75">
      <c r="A479" s="40" t="s">
        <v>186</v>
      </c>
      <c r="B479" s="31"/>
      <c r="C479" s="31"/>
      <c r="D479" s="31"/>
      <c r="E479" s="17"/>
      <c r="F479" s="14"/>
    </row>
    <row r="480" spans="1:6" ht="12.75">
      <c r="A480" s="17" t="s">
        <v>2695</v>
      </c>
      <c r="B480" s="31">
        <v>21282700</v>
      </c>
      <c r="C480" s="31"/>
      <c r="D480" s="31">
        <v>4774520</v>
      </c>
      <c r="E480" s="17"/>
      <c r="F480" s="14">
        <f>SUM(D480/B480)</f>
        <v>0.22433807740559233</v>
      </c>
    </row>
    <row r="481" spans="1:6" ht="12.75">
      <c r="A481" s="40" t="s">
        <v>186</v>
      </c>
      <c r="B481" s="31"/>
      <c r="C481" s="31"/>
      <c r="D481" s="31"/>
      <c r="E481" s="17"/>
      <c r="F481" s="14"/>
    </row>
    <row r="482" spans="1:6" ht="12.75">
      <c r="A482" s="17" t="s">
        <v>191</v>
      </c>
      <c r="B482" s="31">
        <v>41759500</v>
      </c>
      <c r="C482" s="31"/>
      <c r="D482" s="31">
        <v>7689000</v>
      </c>
      <c r="E482" s="17"/>
      <c r="F482" s="14">
        <f>SUM(D482/B482)</f>
        <v>0.1841257677893653</v>
      </c>
    </row>
    <row r="483" spans="1:6" ht="12.75">
      <c r="A483" s="40" t="s">
        <v>186</v>
      </c>
      <c r="B483" s="31"/>
      <c r="C483" s="31"/>
      <c r="D483" s="31"/>
      <c r="E483" s="17"/>
      <c r="F483" s="14"/>
    </row>
    <row r="484" spans="1:6" ht="12.75">
      <c r="A484" s="17" t="s">
        <v>192</v>
      </c>
      <c r="B484" s="31">
        <v>13683400</v>
      </c>
      <c r="C484" s="31"/>
      <c r="D484" s="31">
        <v>2558440</v>
      </c>
      <c r="E484" s="17"/>
      <c r="F484" s="14">
        <f>SUM(D484/B484)</f>
        <v>0.18697399769063244</v>
      </c>
    </row>
    <row r="485" spans="1:6" ht="12.75">
      <c r="A485" s="40" t="s">
        <v>186</v>
      </c>
      <c r="B485" s="31"/>
      <c r="C485" s="31"/>
      <c r="D485" s="31"/>
      <c r="E485" s="17"/>
      <c r="F485" s="14"/>
    </row>
    <row r="486" spans="1:6" ht="12.75">
      <c r="A486" s="17"/>
      <c r="B486" s="31"/>
      <c r="C486" s="31"/>
      <c r="D486" s="31"/>
      <c r="E486" s="17"/>
      <c r="F486" s="14"/>
    </row>
    <row r="487" spans="1:6" ht="12.75">
      <c r="A487" s="17"/>
      <c r="B487" s="31"/>
      <c r="C487" s="31"/>
      <c r="D487" s="31"/>
      <c r="E487" s="17"/>
      <c r="F487" s="14"/>
    </row>
    <row r="488" spans="1:6" ht="15.75">
      <c r="A488" s="23" t="s">
        <v>1688</v>
      </c>
      <c r="B488" s="37">
        <f>+B422+B433+B445+B452+B459</f>
        <v>1574435100</v>
      </c>
      <c r="C488" s="37"/>
      <c r="D488" s="37">
        <f>+D422+D433+D445+D452+D459</f>
        <v>404582381</v>
      </c>
      <c r="E488" s="39"/>
      <c r="F488" s="10">
        <f>SUM(D488/B488)</f>
        <v>0.25696986874848</v>
      </c>
    </row>
    <row r="489" spans="1:6" ht="12.75">
      <c r="A489" s="17"/>
      <c r="B489" s="31"/>
      <c r="C489" s="31"/>
      <c r="D489" s="31"/>
      <c r="E489" s="17"/>
      <c r="F489" s="14"/>
    </row>
    <row r="490" spans="1:6" ht="12.75">
      <c r="A490" s="17"/>
      <c r="B490" s="31"/>
      <c r="C490" s="31"/>
      <c r="D490" s="31"/>
      <c r="E490" s="17"/>
      <c r="F490" s="14"/>
    </row>
    <row r="491" spans="1:6" ht="12.75">
      <c r="A491" s="17"/>
      <c r="B491" s="17"/>
      <c r="C491" s="17"/>
      <c r="D491" s="17"/>
      <c r="E491" s="17"/>
      <c r="F491" s="14"/>
    </row>
    <row r="492" spans="1:6" ht="12.75">
      <c r="A492" s="17" t="s">
        <v>193</v>
      </c>
      <c r="B492" s="17" t="s">
        <v>194</v>
      </c>
      <c r="C492" s="17"/>
      <c r="D492" s="38" t="s">
        <v>195</v>
      </c>
      <c r="E492" s="38"/>
      <c r="F492" s="14"/>
    </row>
    <row r="493" spans="1:6" ht="12.75">
      <c r="A493" s="17"/>
      <c r="B493" s="17"/>
      <c r="C493" s="17"/>
      <c r="D493" s="17"/>
      <c r="E493" s="17"/>
      <c r="F493" s="14"/>
    </row>
    <row r="494" spans="1:6" ht="12.75">
      <c r="A494" s="17"/>
      <c r="B494" s="17"/>
      <c r="C494" s="17"/>
      <c r="D494" s="17"/>
      <c r="E494" s="17"/>
      <c r="F494" s="14"/>
    </row>
    <row r="495" spans="1:6" ht="12.75">
      <c r="A495" s="1" t="s">
        <v>196</v>
      </c>
      <c r="B495" s="2"/>
      <c r="C495" s="2"/>
      <c r="D495" s="2"/>
      <c r="E495" s="2"/>
      <c r="F495" s="14"/>
    </row>
    <row r="496" spans="1:6" ht="12.75">
      <c r="A496" s="3"/>
      <c r="B496" s="17"/>
      <c r="C496" s="17"/>
      <c r="D496" s="17"/>
      <c r="E496" s="17"/>
      <c r="F496" s="14"/>
    </row>
    <row r="497" spans="1:6" ht="12.75">
      <c r="A497" s="4" t="s">
        <v>1448</v>
      </c>
      <c r="B497" s="5">
        <v>2003</v>
      </c>
      <c r="C497" s="5" t="s">
        <v>1449</v>
      </c>
      <c r="D497" s="5">
        <v>2003</v>
      </c>
      <c r="E497" s="4"/>
      <c r="F497" s="14"/>
    </row>
    <row r="498" spans="1:6" ht="13.5" thickBot="1">
      <c r="A498" s="25" t="s">
        <v>1450</v>
      </c>
      <c r="B498" s="24" t="s">
        <v>1451</v>
      </c>
      <c r="C498" s="25"/>
      <c r="D498" s="25" t="s">
        <v>1452</v>
      </c>
      <c r="E498" s="25"/>
      <c r="F498" s="36" t="s">
        <v>1453</v>
      </c>
    </row>
    <row r="499" spans="1:6" ht="12.75">
      <c r="A499" s="17"/>
      <c r="B499" s="31"/>
      <c r="C499" s="31"/>
      <c r="D499" s="31"/>
      <c r="E499" s="17"/>
      <c r="F499" s="14"/>
    </row>
    <row r="500" spans="1:6" ht="12.75">
      <c r="A500" s="15" t="s">
        <v>197</v>
      </c>
      <c r="B500" s="9">
        <f>SUM(B501:B502)</f>
        <v>228231300</v>
      </c>
      <c r="C500" s="9"/>
      <c r="D500" s="9">
        <f>SUM(D501:D502)</f>
        <v>253395400</v>
      </c>
      <c r="E500" s="43"/>
      <c r="F500" s="10">
        <f aca="true" t="shared" si="11" ref="F500:F511">SUM(D500/B500)</f>
        <v>1.1102570068172068</v>
      </c>
    </row>
    <row r="501" spans="1:6" ht="12.75">
      <c r="A501" s="11" t="s">
        <v>198</v>
      </c>
      <c r="B501" s="13">
        <v>144217500</v>
      </c>
      <c r="C501" s="13"/>
      <c r="D501" s="13">
        <v>161804100</v>
      </c>
      <c r="E501" s="11"/>
      <c r="F501" s="14">
        <f t="shared" si="11"/>
        <v>1.1219449789380622</v>
      </c>
    </row>
    <row r="502" spans="1:6" ht="12.75">
      <c r="A502" s="11" t="s">
        <v>1383</v>
      </c>
      <c r="B502" s="13">
        <v>84013800</v>
      </c>
      <c r="C502" s="13"/>
      <c r="D502" s="13">
        <v>91591300</v>
      </c>
      <c r="E502" s="11"/>
      <c r="F502" s="14">
        <f t="shared" si="11"/>
        <v>1.0901935158271616</v>
      </c>
    </row>
    <row r="503" spans="1:6" ht="12.75">
      <c r="A503" s="15" t="s">
        <v>199</v>
      </c>
      <c r="B503" s="9">
        <f>SUM(B504:B515)</f>
        <v>1936374200</v>
      </c>
      <c r="C503" s="9"/>
      <c r="D503" s="9">
        <f>SUM(D504:D515)</f>
        <v>2103386830</v>
      </c>
      <c r="E503" s="43"/>
      <c r="F503" s="10">
        <f t="shared" si="11"/>
        <v>1.0862501834614404</v>
      </c>
    </row>
    <row r="504" spans="1:6" ht="12.75">
      <c r="A504" s="11" t="s">
        <v>200</v>
      </c>
      <c r="B504" s="13">
        <v>48100700</v>
      </c>
      <c r="C504" s="13"/>
      <c r="D504" s="13">
        <v>52172700</v>
      </c>
      <c r="E504" s="11"/>
      <c r="F504" s="14">
        <f t="shared" si="11"/>
        <v>1.0846557326608552</v>
      </c>
    </row>
    <row r="505" spans="1:6" ht="12.75">
      <c r="A505" s="11" t="s">
        <v>1930</v>
      </c>
      <c r="B505" s="13">
        <v>30287900</v>
      </c>
      <c r="C505" s="13"/>
      <c r="D505" s="13">
        <v>33557400</v>
      </c>
      <c r="E505" s="11"/>
      <c r="F505" s="14">
        <f t="shared" si="11"/>
        <v>1.1079473981358892</v>
      </c>
    </row>
    <row r="506" spans="1:6" ht="12.75">
      <c r="A506" s="11" t="s">
        <v>1931</v>
      </c>
      <c r="B506" s="13">
        <v>143052900</v>
      </c>
      <c r="C506" s="13"/>
      <c r="D506" s="13">
        <v>159906300</v>
      </c>
      <c r="E506" s="11"/>
      <c r="F506" s="14">
        <f t="shared" si="11"/>
        <v>1.117812361720734</v>
      </c>
    </row>
    <row r="507" spans="1:6" ht="12.75">
      <c r="A507" s="11" t="s">
        <v>1932</v>
      </c>
      <c r="B507" s="13">
        <v>230305300</v>
      </c>
      <c r="C507" s="13"/>
      <c r="D507" s="13">
        <v>253484400</v>
      </c>
      <c r="E507" s="11"/>
      <c r="F507" s="14">
        <f t="shared" si="11"/>
        <v>1.100645100221315</v>
      </c>
    </row>
    <row r="508" spans="1:6" ht="12.75">
      <c r="A508" s="11" t="s">
        <v>1933</v>
      </c>
      <c r="B508" s="13">
        <v>153182400</v>
      </c>
      <c r="C508" s="13"/>
      <c r="D508" s="13">
        <v>150522500</v>
      </c>
      <c r="E508" s="11"/>
      <c r="F508" s="14">
        <f t="shared" si="11"/>
        <v>0.9826357336090831</v>
      </c>
    </row>
    <row r="509" spans="1:6" ht="12.75">
      <c r="A509" s="11" t="s">
        <v>1934</v>
      </c>
      <c r="B509" s="13">
        <v>134024800</v>
      </c>
      <c r="C509" s="13"/>
      <c r="D509" s="13">
        <v>137399100</v>
      </c>
      <c r="E509" s="11"/>
      <c r="F509" s="14">
        <f t="shared" si="11"/>
        <v>1.0251766837182372</v>
      </c>
    </row>
    <row r="510" spans="1:6" ht="12.75">
      <c r="A510" s="11" t="s">
        <v>40</v>
      </c>
      <c r="B510" s="13">
        <v>172061000</v>
      </c>
      <c r="C510" s="13"/>
      <c r="D510" s="13">
        <v>171753200</v>
      </c>
      <c r="E510" s="11"/>
      <c r="F510" s="14">
        <f t="shared" si="11"/>
        <v>0.9982110995519031</v>
      </c>
    </row>
    <row r="511" spans="1:6" ht="12.75">
      <c r="A511" s="11" t="s">
        <v>1933</v>
      </c>
      <c r="B511" s="13">
        <v>454449200</v>
      </c>
      <c r="C511" s="13"/>
      <c r="D511" s="13">
        <v>519910421</v>
      </c>
      <c r="E511" s="11"/>
      <c r="F511" s="14">
        <f t="shared" si="11"/>
        <v>1.144045189209267</v>
      </c>
    </row>
    <row r="512" spans="1:6" ht="12.75">
      <c r="A512" s="44" t="s">
        <v>1935</v>
      </c>
      <c r="B512" s="13"/>
      <c r="C512" s="13"/>
      <c r="D512" s="13"/>
      <c r="E512" s="11"/>
      <c r="F512" s="14"/>
    </row>
    <row r="513" spans="1:6" ht="12.75">
      <c r="A513" s="11" t="s">
        <v>1936</v>
      </c>
      <c r="B513" s="13">
        <v>400945800</v>
      </c>
      <c r="C513" s="13"/>
      <c r="D513" s="13">
        <v>444887269</v>
      </c>
      <c r="E513" s="11"/>
      <c r="F513" s="14">
        <f>SUM(D513/B513)</f>
        <v>1.10959453621911</v>
      </c>
    </row>
    <row r="514" spans="1:6" ht="12.75">
      <c r="A514" s="44" t="s">
        <v>1935</v>
      </c>
      <c r="B514" s="13"/>
      <c r="C514" s="13"/>
      <c r="D514" s="13"/>
      <c r="E514" s="11"/>
      <c r="F514" s="14"/>
    </row>
    <row r="515" spans="1:6" ht="12.75">
      <c r="A515" s="11" t="s">
        <v>1937</v>
      </c>
      <c r="B515" s="13">
        <v>169964200</v>
      </c>
      <c r="C515" s="13"/>
      <c r="D515" s="13">
        <v>179793540</v>
      </c>
      <c r="E515" s="11"/>
      <c r="F515" s="14">
        <f>SUM(D515/B515)</f>
        <v>1.0578318257609545</v>
      </c>
    </row>
    <row r="516" spans="1:6" ht="12.75">
      <c r="A516" s="44" t="s">
        <v>1935</v>
      </c>
      <c r="B516" s="13"/>
      <c r="C516" s="13"/>
      <c r="D516" s="13"/>
      <c r="E516" s="11"/>
      <c r="F516" s="14"/>
    </row>
    <row r="517" spans="1:6" ht="12.75">
      <c r="A517" s="15" t="s">
        <v>1938</v>
      </c>
      <c r="B517" s="9">
        <f>SUM(B518:B521)</f>
        <v>479054000</v>
      </c>
      <c r="C517" s="9"/>
      <c r="D517" s="9">
        <f>SUM(D518:D521)</f>
        <v>509533500</v>
      </c>
      <c r="E517" s="43"/>
      <c r="F517" s="10">
        <f aca="true" t="shared" si="12" ref="F517:F530">SUM(D517/B517)</f>
        <v>1.0636243513257377</v>
      </c>
    </row>
    <row r="518" spans="1:6" ht="12.75">
      <c r="A518" s="11" t="s">
        <v>1939</v>
      </c>
      <c r="B518" s="13">
        <v>58246200</v>
      </c>
      <c r="C518" s="13"/>
      <c r="D518" s="13">
        <v>62442600</v>
      </c>
      <c r="E518" s="11"/>
      <c r="F518" s="14">
        <f t="shared" si="12"/>
        <v>1.0720459017068924</v>
      </c>
    </row>
    <row r="519" spans="1:6" ht="12.75">
      <c r="A519" s="11" t="s">
        <v>1940</v>
      </c>
      <c r="B519" s="13">
        <v>188011500</v>
      </c>
      <c r="C519" s="13"/>
      <c r="D519" s="13">
        <v>200727600</v>
      </c>
      <c r="E519" s="11"/>
      <c r="F519" s="14">
        <f t="shared" si="12"/>
        <v>1.0676346925587</v>
      </c>
    </row>
    <row r="520" spans="1:6" ht="12.75">
      <c r="A520" s="11" t="s">
        <v>1941</v>
      </c>
      <c r="B520" s="13">
        <v>163250700</v>
      </c>
      <c r="C520" s="13"/>
      <c r="D520" s="13">
        <v>172514300</v>
      </c>
      <c r="E520" s="11"/>
      <c r="F520" s="14">
        <f t="shared" si="12"/>
        <v>1.0567446265161498</v>
      </c>
    </row>
    <row r="521" spans="1:6" ht="12.75">
      <c r="A521" s="11" t="s">
        <v>1942</v>
      </c>
      <c r="B521" s="13">
        <v>69545600</v>
      </c>
      <c r="C521" s="13"/>
      <c r="D521" s="13">
        <v>73849000</v>
      </c>
      <c r="E521" s="11"/>
      <c r="F521" s="14">
        <f t="shared" si="12"/>
        <v>1.0618788248286017</v>
      </c>
    </row>
    <row r="522" spans="1:6" ht="12.75">
      <c r="A522" s="15" t="s">
        <v>1955</v>
      </c>
      <c r="B522" s="9">
        <f>SUM(B523:B530)</f>
        <v>717379700</v>
      </c>
      <c r="C522" s="9"/>
      <c r="D522" s="9">
        <f>SUM(D523:D530)</f>
        <v>798478200</v>
      </c>
      <c r="E522" s="43"/>
      <c r="F522" s="10">
        <f t="shared" si="12"/>
        <v>1.1130482225800367</v>
      </c>
    </row>
    <row r="523" spans="1:6" ht="12.75">
      <c r="A523" s="11" t="s">
        <v>1956</v>
      </c>
      <c r="B523" s="13">
        <v>96221900</v>
      </c>
      <c r="C523" s="13"/>
      <c r="D523" s="13">
        <v>108349900</v>
      </c>
      <c r="E523" s="11"/>
      <c r="F523" s="14">
        <f t="shared" si="12"/>
        <v>1.1260419925193745</v>
      </c>
    </row>
    <row r="524" spans="1:6" ht="12.75">
      <c r="A524" s="11" t="s">
        <v>114</v>
      </c>
      <c r="B524" s="13">
        <v>58533000</v>
      </c>
      <c r="C524" s="13"/>
      <c r="D524" s="13">
        <v>67186900</v>
      </c>
      <c r="E524" s="11"/>
      <c r="F524" s="14">
        <f t="shared" si="12"/>
        <v>1.1478465139323117</v>
      </c>
    </row>
    <row r="525" spans="1:6" ht="12.75">
      <c r="A525" s="11" t="s">
        <v>1957</v>
      </c>
      <c r="B525" s="13">
        <v>59727900</v>
      </c>
      <c r="C525" s="13"/>
      <c r="D525" s="13">
        <v>67527600</v>
      </c>
      <c r="E525" s="11"/>
      <c r="F525" s="14">
        <f t="shared" si="12"/>
        <v>1.1305872130110048</v>
      </c>
    </row>
    <row r="526" spans="1:6" ht="12.75">
      <c r="A526" s="11" t="s">
        <v>1958</v>
      </c>
      <c r="B526" s="13">
        <v>69817300</v>
      </c>
      <c r="C526" s="13"/>
      <c r="D526" s="13">
        <v>81406000</v>
      </c>
      <c r="E526" s="11"/>
      <c r="F526" s="14">
        <f t="shared" si="12"/>
        <v>1.1659860808137812</v>
      </c>
    </row>
    <row r="527" spans="1:6" ht="12.75">
      <c r="A527" s="11" t="s">
        <v>1959</v>
      </c>
      <c r="B527" s="13">
        <v>275715600</v>
      </c>
      <c r="C527" s="13"/>
      <c r="D527" s="13">
        <v>289653100</v>
      </c>
      <c r="E527" s="11"/>
      <c r="F527" s="14">
        <f t="shared" si="12"/>
        <v>1.0505502771696633</v>
      </c>
    </row>
    <row r="528" spans="1:6" ht="12.75">
      <c r="A528" s="11" t="s">
        <v>1960</v>
      </c>
      <c r="B528" s="13">
        <v>82141100</v>
      </c>
      <c r="C528" s="13"/>
      <c r="D528" s="13">
        <v>94245500</v>
      </c>
      <c r="E528" s="11"/>
      <c r="F528" s="14">
        <f t="shared" si="12"/>
        <v>1.1473610652888748</v>
      </c>
    </row>
    <row r="529" spans="1:6" ht="12.75">
      <c r="A529" s="11" t="s">
        <v>1961</v>
      </c>
      <c r="B529" s="13">
        <v>74063700</v>
      </c>
      <c r="C529" s="13"/>
      <c r="D529" s="13">
        <v>88879200</v>
      </c>
      <c r="E529" s="11"/>
      <c r="F529" s="14">
        <f t="shared" si="12"/>
        <v>1.200037265218994</v>
      </c>
    </row>
    <row r="530" spans="1:6" ht="12.75">
      <c r="A530" s="11" t="s">
        <v>1962</v>
      </c>
      <c r="B530" s="13">
        <v>1159200</v>
      </c>
      <c r="C530" s="13"/>
      <c r="D530" s="13">
        <v>1230000</v>
      </c>
      <c r="E530" s="11"/>
      <c r="F530" s="14">
        <f t="shared" si="12"/>
        <v>1.0610766045548654</v>
      </c>
    </row>
    <row r="531" spans="1:6" ht="12.75">
      <c r="A531" s="44" t="s">
        <v>1963</v>
      </c>
      <c r="B531" s="13"/>
      <c r="C531" s="13"/>
      <c r="D531" s="13"/>
      <c r="E531" s="11"/>
      <c r="F531" s="14"/>
    </row>
    <row r="532" spans="1:6" ht="12.75">
      <c r="A532" s="15" t="s">
        <v>1964</v>
      </c>
      <c r="B532" s="9">
        <f>SUM(B533:B535)</f>
        <v>807149800</v>
      </c>
      <c r="C532" s="9"/>
      <c r="D532" s="9">
        <f>SUM(D533:D535)</f>
        <v>861917700</v>
      </c>
      <c r="E532" s="43"/>
      <c r="F532" s="10">
        <f aca="true" t="shared" si="13" ref="F532:F548">SUM(D532/B532)</f>
        <v>1.0678534517384506</v>
      </c>
    </row>
    <row r="533" spans="1:6" ht="12.75">
      <c r="A533" s="11" t="s">
        <v>1965</v>
      </c>
      <c r="B533" s="13">
        <v>499050900</v>
      </c>
      <c r="C533" s="13"/>
      <c r="D533" s="13">
        <v>525101200</v>
      </c>
      <c r="E533" s="11"/>
      <c r="F533" s="14">
        <f t="shared" si="13"/>
        <v>1.0521996854429077</v>
      </c>
    </row>
    <row r="534" spans="1:6" ht="12.75">
      <c r="A534" s="11" t="s">
        <v>1966</v>
      </c>
      <c r="B534" s="13">
        <v>152994300</v>
      </c>
      <c r="C534" s="13"/>
      <c r="D534" s="13">
        <v>172306300</v>
      </c>
      <c r="E534" s="11"/>
      <c r="F534" s="14">
        <f t="shared" si="13"/>
        <v>1.1262269247939303</v>
      </c>
    </row>
    <row r="535" spans="1:6" ht="12.75">
      <c r="A535" s="11" t="s">
        <v>165</v>
      </c>
      <c r="B535" s="13">
        <v>155104600</v>
      </c>
      <c r="C535" s="13"/>
      <c r="D535" s="13">
        <v>164510200</v>
      </c>
      <c r="E535" s="11"/>
      <c r="F535" s="14">
        <f t="shared" si="13"/>
        <v>1.060640367854983</v>
      </c>
    </row>
    <row r="536" spans="1:6" ht="12.75">
      <c r="A536" s="15" t="s">
        <v>1967</v>
      </c>
      <c r="B536" s="9">
        <f>SUM(B537:B538)</f>
        <v>1086718100</v>
      </c>
      <c r="C536" s="9"/>
      <c r="D536" s="9">
        <f>SUM(D537:D538)</f>
        <v>1204082600</v>
      </c>
      <c r="E536" s="43"/>
      <c r="F536" s="10">
        <f t="shared" si="13"/>
        <v>1.1079990293710944</v>
      </c>
    </row>
    <row r="537" spans="1:6" ht="12.75">
      <c r="A537" s="11" t="s">
        <v>1968</v>
      </c>
      <c r="B537" s="13">
        <v>1018290700</v>
      </c>
      <c r="C537" s="13"/>
      <c r="D537" s="13">
        <v>1129460100</v>
      </c>
      <c r="E537" s="11"/>
      <c r="F537" s="14">
        <f t="shared" si="13"/>
        <v>1.1091725575024893</v>
      </c>
    </row>
    <row r="538" spans="1:6" ht="12.75">
      <c r="A538" s="11" t="s">
        <v>1969</v>
      </c>
      <c r="B538" s="13">
        <v>68427400</v>
      </c>
      <c r="C538" s="13"/>
      <c r="D538" s="13">
        <v>74622500</v>
      </c>
      <c r="E538" s="11"/>
      <c r="F538" s="14">
        <f t="shared" si="13"/>
        <v>1.0905353703341059</v>
      </c>
    </row>
    <row r="539" spans="1:6" ht="12.75">
      <c r="A539" s="15" t="s">
        <v>1970</v>
      </c>
      <c r="B539" s="9">
        <f>SUM(B540:B542)</f>
        <v>614270800</v>
      </c>
      <c r="C539" s="9"/>
      <c r="D539" s="9">
        <f>SUM(D540:D542)</f>
        <v>693017400</v>
      </c>
      <c r="E539" s="43"/>
      <c r="F539" s="10">
        <f t="shared" si="13"/>
        <v>1.1281952519963507</v>
      </c>
    </row>
    <row r="540" spans="1:6" ht="12.75">
      <c r="A540" s="11" t="s">
        <v>1971</v>
      </c>
      <c r="B540" s="13">
        <v>142084400</v>
      </c>
      <c r="C540" s="13"/>
      <c r="D540" s="13">
        <v>159817800</v>
      </c>
      <c r="E540" s="11"/>
      <c r="F540" s="14">
        <f t="shared" si="13"/>
        <v>1.1248089163905397</v>
      </c>
    </row>
    <row r="541" spans="1:6" ht="12.75">
      <c r="A541" s="11" t="s">
        <v>1972</v>
      </c>
      <c r="B541" s="13">
        <v>314526500</v>
      </c>
      <c r="C541" s="13"/>
      <c r="D541" s="13">
        <v>359100200</v>
      </c>
      <c r="E541" s="11"/>
      <c r="F541" s="14">
        <f t="shared" si="13"/>
        <v>1.1417168346705286</v>
      </c>
    </row>
    <row r="542" spans="1:6" ht="12.75">
      <c r="A542" s="11" t="s">
        <v>1973</v>
      </c>
      <c r="B542" s="13">
        <v>157659900</v>
      </c>
      <c r="C542" s="13"/>
      <c r="D542" s="13">
        <v>174099400</v>
      </c>
      <c r="E542" s="11"/>
      <c r="F542" s="14">
        <f t="shared" si="13"/>
        <v>1.1042719169554212</v>
      </c>
    </row>
    <row r="543" spans="1:6" ht="12.75">
      <c r="A543" s="15" t="s">
        <v>1097</v>
      </c>
      <c r="B543" s="9">
        <f>SUM(B544:B548)</f>
        <v>1290510700</v>
      </c>
      <c r="C543" s="9"/>
      <c r="D543" s="9">
        <f>SUM(D544:D548)</f>
        <v>1450474000</v>
      </c>
      <c r="E543" s="43"/>
      <c r="F543" s="10">
        <f t="shared" si="13"/>
        <v>1.1239534860113907</v>
      </c>
    </row>
    <row r="544" spans="1:6" ht="12.75">
      <c r="A544" s="11" t="s">
        <v>1098</v>
      </c>
      <c r="B544" s="13">
        <v>209419100</v>
      </c>
      <c r="C544" s="13"/>
      <c r="D544" s="13">
        <v>234292500</v>
      </c>
      <c r="E544" s="11"/>
      <c r="F544" s="14">
        <f t="shared" si="13"/>
        <v>1.1187733115078806</v>
      </c>
    </row>
    <row r="545" spans="1:6" ht="12.75">
      <c r="A545" s="11" t="s">
        <v>1099</v>
      </c>
      <c r="B545" s="13">
        <v>694993300</v>
      </c>
      <c r="C545" s="13"/>
      <c r="D545" s="13">
        <v>779557900</v>
      </c>
      <c r="E545" s="11"/>
      <c r="F545" s="14">
        <f t="shared" si="13"/>
        <v>1.1216768564531485</v>
      </c>
    </row>
    <row r="546" spans="1:6" ht="12.75">
      <c r="A546" s="11" t="s">
        <v>1100</v>
      </c>
      <c r="B546" s="13">
        <v>104984000</v>
      </c>
      <c r="C546" s="13"/>
      <c r="D546" s="13">
        <v>114517300</v>
      </c>
      <c r="E546" s="11"/>
      <c r="F546" s="14">
        <f t="shared" si="13"/>
        <v>1.0908071706164748</v>
      </c>
    </row>
    <row r="547" spans="1:6" ht="12.75">
      <c r="A547" s="11" t="s">
        <v>1101</v>
      </c>
      <c r="B547" s="13">
        <v>105673000</v>
      </c>
      <c r="C547" s="13"/>
      <c r="D547" s="13">
        <v>121379000</v>
      </c>
      <c r="E547" s="11"/>
      <c r="F547" s="14">
        <f t="shared" si="13"/>
        <v>1.148628315653005</v>
      </c>
    </row>
    <row r="548" spans="1:6" ht="12.75">
      <c r="A548" s="11" t="s">
        <v>1102</v>
      </c>
      <c r="B548" s="13">
        <v>175441300</v>
      </c>
      <c r="C548" s="13"/>
      <c r="D548" s="13">
        <v>200727300</v>
      </c>
      <c r="E548" s="11"/>
      <c r="F548" s="14">
        <f t="shared" si="13"/>
        <v>1.1441279789878438</v>
      </c>
    </row>
    <row r="549" spans="1:6" ht="12.75">
      <c r="A549" s="11"/>
      <c r="B549" s="13"/>
      <c r="C549" s="13"/>
      <c r="D549" s="13"/>
      <c r="E549" s="11"/>
      <c r="F549" s="14"/>
    </row>
    <row r="551" spans="1:6" ht="12.75">
      <c r="A551" s="1" t="s">
        <v>196</v>
      </c>
      <c r="B551" s="2"/>
      <c r="C551" s="2"/>
      <c r="D551" s="2"/>
      <c r="E551" s="2"/>
      <c r="F551" s="34"/>
    </row>
    <row r="552" spans="1:6" ht="12.75">
      <c r="A552" s="3"/>
      <c r="B552" s="17"/>
      <c r="C552" s="17"/>
      <c r="D552" s="17"/>
      <c r="E552" s="17"/>
      <c r="F552" s="33"/>
    </row>
    <row r="553" spans="1:6" ht="12.75">
      <c r="A553" s="4" t="s">
        <v>1448</v>
      </c>
      <c r="B553" s="5">
        <v>2003</v>
      </c>
      <c r="C553" s="5" t="s">
        <v>1449</v>
      </c>
      <c r="D553" s="5">
        <v>2003</v>
      </c>
      <c r="E553" s="4"/>
      <c r="F553" s="35"/>
    </row>
    <row r="554" spans="1:6" ht="13.5" thickBot="1">
      <c r="A554" s="25" t="s">
        <v>1450</v>
      </c>
      <c r="B554" s="24" t="s">
        <v>1451</v>
      </c>
      <c r="C554" s="25"/>
      <c r="D554" s="25" t="s">
        <v>1452</v>
      </c>
      <c r="E554" s="25"/>
      <c r="F554" s="36" t="s">
        <v>1453</v>
      </c>
    </row>
    <row r="555" spans="1:6" ht="12.75">
      <c r="A555" s="17"/>
      <c r="B555" s="31"/>
      <c r="C555" s="31"/>
      <c r="D555" s="31"/>
      <c r="E555" s="17"/>
      <c r="F555" s="33"/>
    </row>
    <row r="556" spans="1:6" ht="12.75">
      <c r="A556" s="15" t="s">
        <v>1103</v>
      </c>
      <c r="B556" s="9">
        <f>SUM(B557:B564)</f>
        <v>685638100</v>
      </c>
      <c r="C556" s="9"/>
      <c r="D556" s="9">
        <f>SUM(D557:D564)</f>
        <v>736442400</v>
      </c>
      <c r="E556" s="43"/>
      <c r="F556" s="10">
        <f aca="true" t="shared" si="14" ref="F556:F597">SUM(D556/B556)</f>
        <v>1.07409783674507</v>
      </c>
    </row>
    <row r="557" spans="1:6" ht="12.75">
      <c r="A557" s="11" t="s">
        <v>1104</v>
      </c>
      <c r="B557" s="13">
        <v>140526500</v>
      </c>
      <c r="C557" s="13"/>
      <c r="D557" s="13">
        <v>161729800</v>
      </c>
      <c r="E557" s="11"/>
      <c r="F557" s="14">
        <f t="shared" si="14"/>
        <v>1.1508847085780973</v>
      </c>
    </row>
    <row r="558" spans="1:6" ht="12.75">
      <c r="A558" s="11" t="s">
        <v>1105</v>
      </c>
      <c r="B558" s="13">
        <v>108312100</v>
      </c>
      <c r="C558" s="13"/>
      <c r="D558" s="13">
        <v>123840800</v>
      </c>
      <c r="E558" s="11"/>
      <c r="F558" s="14">
        <f t="shared" si="14"/>
        <v>1.1433699466633922</v>
      </c>
    </row>
    <row r="559" spans="1:6" ht="12.75">
      <c r="A559" s="11" t="s">
        <v>1106</v>
      </c>
      <c r="B559" s="13">
        <v>41459000</v>
      </c>
      <c r="C559" s="13"/>
      <c r="D559" s="13">
        <v>48041100</v>
      </c>
      <c r="E559" s="11"/>
      <c r="F559" s="14">
        <f t="shared" si="14"/>
        <v>1.15876166815408</v>
      </c>
    </row>
    <row r="560" spans="1:6" ht="12.75">
      <c r="A560" s="11" t="s">
        <v>1107</v>
      </c>
      <c r="B560" s="13">
        <v>11437700</v>
      </c>
      <c r="C560" s="13"/>
      <c r="D560" s="13">
        <v>11602700</v>
      </c>
      <c r="E560" s="11"/>
      <c r="F560" s="14">
        <f t="shared" si="14"/>
        <v>1.014425977250671</v>
      </c>
    </row>
    <row r="561" spans="1:6" ht="12.75">
      <c r="A561" s="11" t="s">
        <v>1108</v>
      </c>
      <c r="B561" s="13">
        <v>151451900</v>
      </c>
      <c r="C561" s="13"/>
      <c r="D561" s="13">
        <v>150872500</v>
      </c>
      <c r="E561" s="11"/>
      <c r="F561" s="14">
        <f t="shared" si="14"/>
        <v>0.996174362949557</v>
      </c>
    </row>
    <row r="562" spans="1:6" ht="12.75">
      <c r="A562" s="11" t="s">
        <v>1109</v>
      </c>
      <c r="B562" s="13">
        <v>74472000</v>
      </c>
      <c r="C562" s="13"/>
      <c r="D562" s="13">
        <v>74561800</v>
      </c>
      <c r="E562" s="11"/>
      <c r="F562" s="14">
        <f t="shared" si="14"/>
        <v>1.0012058223224836</v>
      </c>
    </row>
    <row r="563" spans="1:6" ht="12.75">
      <c r="A563" s="11" t="s">
        <v>1110</v>
      </c>
      <c r="B563" s="13">
        <v>64470900</v>
      </c>
      <c r="C563" s="13"/>
      <c r="D563" s="13">
        <v>66142100</v>
      </c>
      <c r="E563" s="11"/>
      <c r="F563" s="14">
        <f t="shared" si="14"/>
        <v>1.025921772458582</v>
      </c>
    </row>
    <row r="564" spans="1:6" ht="12.75">
      <c r="A564" s="11" t="s">
        <v>1111</v>
      </c>
      <c r="B564" s="13">
        <v>93508000</v>
      </c>
      <c r="C564" s="13"/>
      <c r="D564" s="13">
        <v>99651600</v>
      </c>
      <c r="E564" s="11"/>
      <c r="F564" s="14">
        <f t="shared" si="14"/>
        <v>1.0657013303674552</v>
      </c>
    </row>
    <row r="565" spans="1:6" ht="12.75">
      <c r="A565" s="15" t="s">
        <v>1112</v>
      </c>
      <c r="B565" s="9">
        <f>SUM(B566:B571)</f>
        <v>557350700</v>
      </c>
      <c r="C565" s="9"/>
      <c r="D565" s="9">
        <f>SUM(D566:D571)</f>
        <v>581082200</v>
      </c>
      <c r="E565" s="43"/>
      <c r="F565" s="10">
        <f t="shared" si="14"/>
        <v>1.0425791158062598</v>
      </c>
    </row>
    <row r="566" spans="1:6" ht="12.75">
      <c r="A566" s="11" t="s">
        <v>1113</v>
      </c>
      <c r="B566" s="13">
        <v>83272600</v>
      </c>
      <c r="C566" s="13"/>
      <c r="D566" s="13">
        <v>82022100</v>
      </c>
      <c r="E566" s="11"/>
      <c r="F566" s="14">
        <f t="shared" si="14"/>
        <v>0.9849830556509585</v>
      </c>
    </row>
    <row r="567" spans="1:6" ht="12.75">
      <c r="A567" s="11" t="s">
        <v>1114</v>
      </c>
      <c r="B567" s="13">
        <v>139931500</v>
      </c>
      <c r="C567" s="13"/>
      <c r="D567" s="13">
        <v>140290700</v>
      </c>
      <c r="E567" s="11"/>
      <c r="F567" s="14">
        <f t="shared" si="14"/>
        <v>1.0025669702675952</v>
      </c>
    </row>
    <row r="568" spans="1:6" ht="12.75">
      <c r="A568" s="11" t="s">
        <v>1115</v>
      </c>
      <c r="B568" s="13">
        <v>151778500</v>
      </c>
      <c r="C568" s="13"/>
      <c r="D568" s="13">
        <v>164268500</v>
      </c>
      <c r="E568" s="11"/>
      <c r="F568" s="14">
        <f t="shared" si="14"/>
        <v>1.0822909700649301</v>
      </c>
    </row>
    <row r="569" spans="1:6" ht="12.75">
      <c r="A569" s="11" t="s">
        <v>1116</v>
      </c>
      <c r="B569" s="13">
        <v>5884100</v>
      </c>
      <c r="C569" s="13"/>
      <c r="D569" s="13">
        <v>6912200</v>
      </c>
      <c r="E569" s="11"/>
      <c r="F569" s="14">
        <f t="shared" si="14"/>
        <v>1.1747251066433269</v>
      </c>
    </row>
    <row r="570" spans="1:6" ht="12.75">
      <c r="A570" s="11" t="s">
        <v>1117</v>
      </c>
      <c r="B570" s="13">
        <v>14954600</v>
      </c>
      <c r="C570" s="13"/>
      <c r="D570" s="13">
        <v>16209700</v>
      </c>
      <c r="E570" s="11"/>
      <c r="F570" s="14">
        <f t="shared" si="14"/>
        <v>1.0839273534564615</v>
      </c>
    </row>
    <row r="571" spans="1:6" ht="12.75">
      <c r="A571" s="11" t="s">
        <v>1118</v>
      </c>
      <c r="B571" s="13">
        <v>161529400</v>
      </c>
      <c r="C571" s="13"/>
      <c r="D571" s="13">
        <v>171379000</v>
      </c>
      <c r="E571" s="11"/>
      <c r="F571" s="14">
        <f t="shared" si="14"/>
        <v>1.06097713481261</v>
      </c>
    </row>
    <row r="572" spans="1:6" ht="12.75">
      <c r="A572" s="15" t="s">
        <v>1119</v>
      </c>
      <c r="B572" s="9">
        <f>SUM(B573:B574)</f>
        <v>970185400</v>
      </c>
      <c r="C572" s="9"/>
      <c r="D572" s="9">
        <f>SUM(D573:D574)</f>
        <v>1137472800</v>
      </c>
      <c r="E572" s="43"/>
      <c r="F572" s="10">
        <f t="shared" si="14"/>
        <v>1.1724282802029384</v>
      </c>
    </row>
    <row r="573" spans="1:6" ht="12.75">
      <c r="A573" s="11" t="s">
        <v>1120</v>
      </c>
      <c r="B573" s="13">
        <v>116771900</v>
      </c>
      <c r="C573" s="13"/>
      <c r="D573" s="13">
        <v>135934000</v>
      </c>
      <c r="E573" s="11"/>
      <c r="F573" s="14">
        <f t="shared" si="14"/>
        <v>1.1640985545323832</v>
      </c>
    </row>
    <row r="574" spans="1:6" ht="12.75">
      <c r="A574" s="11" t="s">
        <v>1121</v>
      </c>
      <c r="B574" s="13">
        <v>853413500</v>
      </c>
      <c r="C574" s="13"/>
      <c r="D574" s="13">
        <v>1001538800</v>
      </c>
      <c r="E574" s="11"/>
      <c r="F574" s="14">
        <f t="shared" si="14"/>
        <v>1.1735680300346785</v>
      </c>
    </row>
    <row r="575" spans="1:6" ht="12.75">
      <c r="A575" s="15" t="s">
        <v>1122</v>
      </c>
      <c r="B575" s="9">
        <f>SUM(B576:B579)</f>
        <v>609807600</v>
      </c>
      <c r="C575" s="9"/>
      <c r="D575" s="9">
        <f>SUM(D576:D579)</f>
        <v>624926900</v>
      </c>
      <c r="E575" s="43"/>
      <c r="F575" s="10">
        <f t="shared" si="14"/>
        <v>1.024793557836931</v>
      </c>
    </row>
    <row r="576" spans="1:6" ht="12.75">
      <c r="A576" s="11" t="s">
        <v>2853</v>
      </c>
      <c r="B576" s="13">
        <v>143511800</v>
      </c>
      <c r="C576" s="13"/>
      <c r="D576" s="13">
        <v>163210100</v>
      </c>
      <c r="E576" s="11"/>
      <c r="F576" s="14">
        <f t="shared" si="14"/>
        <v>1.1372590964645415</v>
      </c>
    </row>
    <row r="577" spans="1:6" ht="12.75">
      <c r="A577" s="11" t="s">
        <v>2854</v>
      </c>
      <c r="B577" s="13">
        <v>178654700</v>
      </c>
      <c r="C577" s="13"/>
      <c r="D577" s="13">
        <v>167213300</v>
      </c>
      <c r="E577" s="11"/>
      <c r="F577" s="14">
        <f t="shared" si="14"/>
        <v>0.935958024054223</v>
      </c>
    </row>
    <row r="578" spans="1:6" ht="12.75">
      <c r="A578" s="11" t="s">
        <v>2855</v>
      </c>
      <c r="B578" s="13">
        <v>88078400</v>
      </c>
      <c r="C578" s="13"/>
      <c r="D578" s="13">
        <v>90681200</v>
      </c>
      <c r="E578" s="11"/>
      <c r="F578" s="14">
        <f t="shared" si="14"/>
        <v>1.0295509455212628</v>
      </c>
    </row>
    <row r="579" spans="1:6" ht="12.75">
      <c r="A579" s="11" t="s">
        <v>2856</v>
      </c>
      <c r="B579" s="13">
        <v>199562700</v>
      </c>
      <c r="C579" s="13"/>
      <c r="D579" s="13">
        <v>203822300</v>
      </c>
      <c r="E579" s="11"/>
      <c r="F579" s="14">
        <f t="shared" si="14"/>
        <v>1.02134467012122</v>
      </c>
    </row>
    <row r="580" spans="1:6" ht="12.75">
      <c r="A580" s="15" t="s">
        <v>2857</v>
      </c>
      <c r="B580" s="9">
        <v>1174396400</v>
      </c>
      <c r="C580" s="9"/>
      <c r="D580" s="9">
        <v>1455145400</v>
      </c>
      <c r="E580" s="43"/>
      <c r="F580" s="10">
        <f t="shared" si="14"/>
        <v>1.2390581238157747</v>
      </c>
    </row>
    <row r="581" spans="1:6" ht="12.75">
      <c r="A581" s="15" t="s">
        <v>2858</v>
      </c>
      <c r="B581" s="9">
        <f>SUM(B582:B586)</f>
        <v>730170300</v>
      </c>
      <c r="C581" s="9"/>
      <c r="D581" s="9">
        <f>SUM(D582:D586)</f>
        <v>765250600</v>
      </c>
      <c r="E581" s="43"/>
      <c r="F581" s="10">
        <f t="shared" si="14"/>
        <v>1.0480439974071802</v>
      </c>
    </row>
    <row r="582" spans="1:6" ht="12.75">
      <c r="A582" s="11" t="s">
        <v>2859</v>
      </c>
      <c r="B582" s="13">
        <v>350681900</v>
      </c>
      <c r="C582" s="13"/>
      <c r="D582" s="13">
        <v>357889900</v>
      </c>
      <c r="E582" s="11"/>
      <c r="F582" s="14">
        <f t="shared" si="14"/>
        <v>1.0205542401817715</v>
      </c>
    </row>
    <row r="583" spans="1:6" ht="12.75">
      <c r="A583" s="11" t="s">
        <v>2860</v>
      </c>
      <c r="B583" s="13">
        <v>8020000</v>
      </c>
      <c r="C583" s="13"/>
      <c r="D583" s="13">
        <v>9490300</v>
      </c>
      <c r="E583" s="11"/>
      <c r="F583" s="14">
        <f t="shared" si="14"/>
        <v>1.1833291770573566</v>
      </c>
    </row>
    <row r="584" spans="1:6" ht="12.75">
      <c r="A584" s="11" t="s">
        <v>2861</v>
      </c>
      <c r="B584" s="13">
        <v>141558700</v>
      </c>
      <c r="C584" s="13"/>
      <c r="D584" s="13">
        <v>153049000</v>
      </c>
      <c r="E584" s="11"/>
      <c r="F584" s="14">
        <f t="shared" si="14"/>
        <v>1.0811698609834648</v>
      </c>
    </row>
    <row r="585" spans="1:6" ht="12.75">
      <c r="A585" s="11" t="s">
        <v>2862</v>
      </c>
      <c r="B585" s="13">
        <v>72094500</v>
      </c>
      <c r="C585" s="13"/>
      <c r="D585" s="13">
        <v>77375200</v>
      </c>
      <c r="E585" s="11"/>
      <c r="F585" s="14">
        <f t="shared" si="14"/>
        <v>1.0732469189744016</v>
      </c>
    </row>
    <row r="586" spans="1:6" ht="12.75">
      <c r="A586" s="11" t="s">
        <v>2863</v>
      </c>
      <c r="B586" s="13">
        <v>157815200</v>
      </c>
      <c r="C586" s="13"/>
      <c r="D586" s="13">
        <v>167446200</v>
      </c>
      <c r="E586" s="11"/>
      <c r="F586" s="14">
        <f t="shared" si="14"/>
        <v>1.061027074705098</v>
      </c>
    </row>
    <row r="587" spans="1:6" ht="12.75">
      <c r="A587" s="15" t="s">
        <v>2864</v>
      </c>
      <c r="B587" s="9">
        <f>SUM(B588:B592)</f>
        <v>458453300</v>
      </c>
      <c r="C587" s="9"/>
      <c r="D587" s="9">
        <f>SUM(D588:D592)</f>
        <v>493328200</v>
      </c>
      <c r="E587" s="43"/>
      <c r="F587" s="10">
        <f t="shared" si="14"/>
        <v>1.0760707797282734</v>
      </c>
    </row>
    <row r="588" spans="1:6" ht="12.75">
      <c r="A588" s="11" t="s">
        <v>2865</v>
      </c>
      <c r="B588" s="13">
        <v>25757300</v>
      </c>
      <c r="C588" s="13"/>
      <c r="D588" s="13">
        <v>31443500</v>
      </c>
      <c r="E588" s="11"/>
      <c r="F588" s="14">
        <f t="shared" si="14"/>
        <v>1.2207607163794343</v>
      </c>
    </row>
    <row r="589" spans="1:6" ht="12.75">
      <c r="A589" s="11" t="s">
        <v>20</v>
      </c>
      <c r="B589" s="13">
        <v>154418000</v>
      </c>
      <c r="C589" s="13"/>
      <c r="D589" s="13">
        <v>166800300</v>
      </c>
      <c r="E589" s="11"/>
      <c r="F589" s="14">
        <f t="shared" si="14"/>
        <v>1.0801868953101323</v>
      </c>
    </row>
    <row r="590" spans="1:6" ht="12.75">
      <c r="A590" s="11" t="s">
        <v>2866</v>
      </c>
      <c r="B590" s="13">
        <v>82296300</v>
      </c>
      <c r="C590" s="13"/>
      <c r="D590" s="13">
        <v>88118100</v>
      </c>
      <c r="E590" s="11"/>
      <c r="F590" s="14">
        <f t="shared" si="14"/>
        <v>1.0707419410107137</v>
      </c>
    </row>
    <row r="591" spans="1:6" ht="12.75">
      <c r="A591" s="11" t="s">
        <v>282</v>
      </c>
      <c r="B591" s="13">
        <v>87549900</v>
      </c>
      <c r="C591" s="13"/>
      <c r="D591" s="13">
        <v>93722000</v>
      </c>
      <c r="E591" s="11"/>
      <c r="F591" s="14">
        <f t="shared" si="14"/>
        <v>1.0704980816654275</v>
      </c>
    </row>
    <row r="592" spans="1:6" ht="12.75">
      <c r="A592" s="11" t="s">
        <v>283</v>
      </c>
      <c r="B592" s="13">
        <v>108431800</v>
      </c>
      <c r="C592" s="13"/>
      <c r="D592" s="13">
        <v>113244300</v>
      </c>
      <c r="E592" s="11"/>
      <c r="F592" s="14">
        <f t="shared" si="14"/>
        <v>1.044382736429719</v>
      </c>
    </row>
    <row r="593" spans="1:6" ht="12.75">
      <c r="A593" s="15" t="s">
        <v>284</v>
      </c>
      <c r="B593" s="9">
        <f>SUM(B594:B603)</f>
        <v>1065113500</v>
      </c>
      <c r="C593" s="9"/>
      <c r="D593" s="9">
        <f>SUM(D594:D603)</f>
        <v>1122200690</v>
      </c>
      <c r="E593" s="43"/>
      <c r="F593" s="10">
        <f t="shared" si="14"/>
        <v>1.0535972832942218</v>
      </c>
    </row>
    <row r="594" spans="1:6" ht="12.75">
      <c r="A594" s="11" t="s">
        <v>285</v>
      </c>
      <c r="B594" s="13">
        <v>234680200</v>
      </c>
      <c r="C594" s="13"/>
      <c r="D594" s="13">
        <v>230839200</v>
      </c>
      <c r="E594" s="11"/>
      <c r="F594" s="14">
        <f t="shared" si="14"/>
        <v>0.9836330461623947</v>
      </c>
    </row>
    <row r="595" spans="1:6" ht="12.75">
      <c r="A595" s="11" t="s">
        <v>286</v>
      </c>
      <c r="B595" s="13">
        <v>35822100</v>
      </c>
      <c r="C595" s="13"/>
      <c r="D595" s="13">
        <v>37492100</v>
      </c>
      <c r="E595" s="11"/>
      <c r="F595" s="14">
        <f t="shared" si="14"/>
        <v>1.0466192657605222</v>
      </c>
    </row>
    <row r="596" spans="1:6" ht="12.75">
      <c r="A596" s="11" t="s">
        <v>287</v>
      </c>
      <c r="B596" s="13">
        <v>298579100</v>
      </c>
      <c r="C596" s="13"/>
      <c r="D596" s="13">
        <v>325592500</v>
      </c>
      <c r="E596" s="11"/>
      <c r="F596" s="14">
        <f t="shared" si="14"/>
        <v>1.090473177794427</v>
      </c>
    </row>
    <row r="597" spans="1:6" ht="12.75">
      <c r="A597" s="11" t="s">
        <v>288</v>
      </c>
      <c r="B597" s="13">
        <v>76991300</v>
      </c>
      <c r="C597" s="13"/>
      <c r="D597" s="13">
        <v>83896200</v>
      </c>
      <c r="E597" s="11"/>
      <c r="F597" s="14">
        <f t="shared" si="14"/>
        <v>1.0896841591192772</v>
      </c>
    </row>
    <row r="598" spans="1:6" ht="12.75">
      <c r="A598" s="44" t="s">
        <v>289</v>
      </c>
      <c r="B598" s="13"/>
      <c r="C598" s="13"/>
      <c r="D598" s="13"/>
      <c r="E598" s="11"/>
      <c r="F598" s="14"/>
    </row>
    <row r="599" spans="1:6" ht="12.75">
      <c r="A599" s="11" t="s">
        <v>290</v>
      </c>
      <c r="B599" s="13">
        <v>54109000</v>
      </c>
      <c r="C599" s="13"/>
      <c r="D599" s="13">
        <v>62436770</v>
      </c>
      <c r="E599" s="11"/>
      <c r="F599" s="14">
        <f>SUM(D599/B599)</f>
        <v>1.1539072982313479</v>
      </c>
    </row>
    <row r="600" spans="1:6" ht="12.75">
      <c r="A600" s="44" t="s">
        <v>289</v>
      </c>
      <c r="B600" s="13"/>
      <c r="C600" s="13"/>
      <c r="D600" s="13"/>
      <c r="E600" s="11"/>
      <c r="F600" s="14"/>
    </row>
    <row r="601" spans="1:6" ht="12.75">
      <c r="A601" s="11" t="s">
        <v>291</v>
      </c>
      <c r="B601" s="13">
        <v>251473800</v>
      </c>
      <c r="C601" s="13"/>
      <c r="D601" s="13">
        <v>262600970</v>
      </c>
      <c r="E601" s="11"/>
      <c r="F601" s="14">
        <f>SUM(D601/B601)</f>
        <v>1.0442478301914553</v>
      </c>
    </row>
    <row r="602" spans="1:6" ht="12.75">
      <c r="A602" s="44" t="s">
        <v>289</v>
      </c>
      <c r="B602" s="13"/>
      <c r="C602" s="13"/>
      <c r="D602" s="13"/>
      <c r="E602" s="11"/>
      <c r="F602" s="14"/>
    </row>
    <row r="603" spans="1:6" ht="12.75">
      <c r="A603" s="11" t="s">
        <v>292</v>
      </c>
      <c r="B603" s="13">
        <v>113458000</v>
      </c>
      <c r="C603" s="13"/>
      <c r="D603" s="13">
        <v>119342950</v>
      </c>
      <c r="E603" s="11"/>
      <c r="F603" s="14">
        <f>SUM(D603/B603)</f>
        <v>1.0518689735408697</v>
      </c>
    </row>
    <row r="604" spans="1:6" ht="12.75">
      <c r="A604" s="44" t="s">
        <v>289</v>
      </c>
      <c r="B604" s="13"/>
      <c r="C604" s="13"/>
      <c r="D604" s="13"/>
      <c r="E604" s="11"/>
      <c r="F604" s="45"/>
    </row>
    <row r="605" spans="1:6" ht="12.75">
      <c r="A605" s="11"/>
      <c r="B605" s="11"/>
      <c r="C605" s="11"/>
      <c r="D605" s="11"/>
      <c r="E605" s="11"/>
      <c r="F605" s="11"/>
    </row>
    <row r="606" spans="1:6" ht="12.75">
      <c r="A606" s="46" t="s">
        <v>196</v>
      </c>
      <c r="B606" s="47"/>
      <c r="C606" s="47"/>
      <c r="D606" s="47"/>
      <c r="E606" s="47"/>
      <c r="F606" s="48"/>
    </row>
    <row r="607" spans="1:6" ht="12.75">
      <c r="A607" s="49"/>
      <c r="B607" s="11"/>
      <c r="C607" s="11"/>
      <c r="D607" s="11"/>
      <c r="E607" s="11"/>
      <c r="F607" s="45"/>
    </row>
    <row r="608" spans="1:6" ht="12.75">
      <c r="A608" s="20" t="s">
        <v>1448</v>
      </c>
      <c r="B608" s="5">
        <v>2003</v>
      </c>
      <c r="C608" s="5" t="s">
        <v>1449</v>
      </c>
      <c r="D608" s="5">
        <v>2003</v>
      </c>
      <c r="E608" s="20"/>
      <c r="F608" s="50"/>
    </row>
    <row r="609" spans="1:6" ht="13.5" thickBot="1">
      <c r="A609" s="51" t="s">
        <v>1450</v>
      </c>
      <c r="B609" s="52" t="s">
        <v>1451</v>
      </c>
      <c r="C609" s="51"/>
      <c r="D609" s="51" t="s">
        <v>1452</v>
      </c>
      <c r="E609" s="51"/>
      <c r="F609" s="53" t="s">
        <v>1453</v>
      </c>
    </row>
    <row r="610" spans="1:6" ht="12.75">
      <c r="A610" s="11"/>
      <c r="B610" s="13"/>
      <c r="C610" s="13"/>
      <c r="D610" s="13"/>
      <c r="E610" s="11"/>
      <c r="F610" s="45"/>
    </row>
    <row r="611" spans="1:6" ht="12.75">
      <c r="A611" s="15" t="s">
        <v>293</v>
      </c>
      <c r="B611" s="9">
        <f>SUM(B612:B616)</f>
        <v>1869819700</v>
      </c>
      <c r="C611" s="9"/>
      <c r="D611" s="9">
        <f>SUM(D612:D616)</f>
        <v>2118094800</v>
      </c>
      <c r="E611" s="43"/>
      <c r="F611" s="10">
        <f aca="true" t="shared" si="15" ref="F611:F619">SUM(D611/B611)</f>
        <v>1.132780235441952</v>
      </c>
    </row>
    <row r="612" spans="1:6" ht="12.75">
      <c r="A612" s="11" t="s">
        <v>294</v>
      </c>
      <c r="B612" s="13">
        <v>243269200</v>
      </c>
      <c r="C612" s="13"/>
      <c r="D612" s="13">
        <v>258352700</v>
      </c>
      <c r="E612" s="11"/>
      <c r="F612" s="14">
        <f t="shared" si="15"/>
        <v>1.0620033280004209</v>
      </c>
    </row>
    <row r="613" spans="1:6" ht="12.75">
      <c r="A613" s="11" t="s">
        <v>295</v>
      </c>
      <c r="B613" s="13">
        <v>142062500</v>
      </c>
      <c r="C613" s="13"/>
      <c r="D613" s="13">
        <v>166484500</v>
      </c>
      <c r="E613" s="11"/>
      <c r="F613" s="14">
        <f t="shared" si="15"/>
        <v>1.1719102507699075</v>
      </c>
    </row>
    <row r="614" spans="1:6" ht="12.75">
      <c r="A614" s="11" t="s">
        <v>296</v>
      </c>
      <c r="B614" s="13">
        <v>1097488200</v>
      </c>
      <c r="C614" s="13"/>
      <c r="D614" s="13">
        <v>1237226400</v>
      </c>
      <c r="E614" s="11"/>
      <c r="F614" s="14">
        <f t="shared" si="15"/>
        <v>1.1273254691941108</v>
      </c>
    </row>
    <row r="615" spans="1:6" ht="12.75">
      <c r="A615" s="11" t="s">
        <v>297</v>
      </c>
      <c r="B615" s="13">
        <v>49757700</v>
      </c>
      <c r="C615" s="13"/>
      <c r="D615" s="13">
        <v>59278000</v>
      </c>
      <c r="E615" s="11"/>
      <c r="F615" s="14">
        <f t="shared" si="15"/>
        <v>1.1913332006905464</v>
      </c>
    </row>
    <row r="616" spans="1:6" ht="12.75">
      <c r="A616" s="11" t="s">
        <v>298</v>
      </c>
      <c r="B616" s="13">
        <v>337242100</v>
      </c>
      <c r="C616" s="13"/>
      <c r="D616" s="13">
        <v>396753200</v>
      </c>
      <c r="E616" s="11"/>
      <c r="F616" s="14">
        <f t="shared" si="15"/>
        <v>1.1764640298468074</v>
      </c>
    </row>
    <row r="617" spans="1:6" ht="12.75">
      <c r="A617" s="15" t="s">
        <v>299</v>
      </c>
      <c r="B617" s="9">
        <f>SUM(B618:B620)</f>
        <v>693412500</v>
      </c>
      <c r="C617" s="9"/>
      <c r="D617" s="9">
        <f>SUM(D618:D620)</f>
        <v>795823100</v>
      </c>
      <c r="E617" s="43"/>
      <c r="F617" s="10">
        <f t="shared" si="15"/>
        <v>1.1476907324283885</v>
      </c>
    </row>
    <row r="618" spans="1:6" ht="12.75">
      <c r="A618" s="11" t="s">
        <v>300</v>
      </c>
      <c r="B618" s="13">
        <v>146274400</v>
      </c>
      <c r="C618" s="13"/>
      <c r="D618" s="13">
        <v>170604100</v>
      </c>
      <c r="E618" s="11"/>
      <c r="F618" s="14">
        <f t="shared" si="15"/>
        <v>1.1663291731157333</v>
      </c>
    </row>
    <row r="619" spans="1:6" ht="12.75">
      <c r="A619" s="11" t="s">
        <v>298</v>
      </c>
      <c r="B619" s="13">
        <v>547138100</v>
      </c>
      <c r="C619" s="13"/>
      <c r="D619" s="13">
        <v>625219000</v>
      </c>
      <c r="E619" s="11"/>
      <c r="F619" s="14">
        <f t="shared" si="15"/>
        <v>1.1427078465199187</v>
      </c>
    </row>
    <row r="620" spans="1:6" ht="12.75">
      <c r="A620" s="11"/>
      <c r="B620" s="13"/>
      <c r="C620" s="13"/>
      <c r="D620" s="13"/>
      <c r="E620" s="11"/>
      <c r="F620" s="14"/>
    </row>
    <row r="621" spans="1:6" ht="12.75">
      <c r="A621" s="11"/>
      <c r="B621" s="13"/>
      <c r="C621" s="13"/>
      <c r="D621" s="13"/>
      <c r="E621" s="11"/>
      <c r="F621" s="14"/>
    </row>
    <row r="622" spans="1:6" ht="12.75">
      <c r="A622" s="11"/>
      <c r="B622" s="13"/>
      <c r="C622" s="13"/>
      <c r="D622" s="13"/>
      <c r="E622" s="11"/>
      <c r="F622" s="45"/>
    </row>
    <row r="623" spans="1:6" ht="15.75">
      <c r="A623" s="54" t="s">
        <v>1688</v>
      </c>
      <c r="B623" s="9">
        <f>+B500+B503+B517+B522+B532+B536+B539+B543+B556+B565+B572+B575+B580+B581+B587+B593+B611+B617</f>
        <v>15974036100</v>
      </c>
      <c r="C623" s="9"/>
      <c r="D623" s="9">
        <f>+D500+D503+D517+D522+D532+D536+D539+D543+D556+D565+D572+D575+D580+D581+D587+D593+D611+D617</f>
        <v>17704052720</v>
      </c>
      <c r="E623" s="43"/>
      <c r="F623" s="10">
        <f>SUM(D623/B623)</f>
        <v>1.108301784794389</v>
      </c>
    </row>
    <row r="624" spans="1:6" ht="12.75">
      <c r="A624" s="11"/>
      <c r="B624" s="13"/>
      <c r="C624" s="13"/>
      <c r="D624" s="13"/>
      <c r="E624" s="11"/>
      <c r="F624" s="45"/>
    </row>
    <row r="625" spans="1:6" ht="12.75">
      <c r="A625" s="11" t="s">
        <v>3</v>
      </c>
      <c r="B625" s="13" t="s">
        <v>301</v>
      </c>
      <c r="C625" s="13"/>
      <c r="D625" s="55" t="s">
        <v>302</v>
      </c>
      <c r="E625" s="55"/>
      <c r="F625" s="45"/>
    </row>
    <row r="626" spans="1:6" ht="12.75">
      <c r="A626" s="11" t="s">
        <v>303</v>
      </c>
      <c r="B626" s="13" t="s">
        <v>304</v>
      </c>
      <c r="C626" s="13"/>
      <c r="D626" s="38" t="s">
        <v>1260</v>
      </c>
      <c r="E626" s="12"/>
      <c r="F626" s="45"/>
    </row>
    <row r="627" spans="1:6" ht="12.75">
      <c r="A627" s="11"/>
      <c r="B627" s="13"/>
      <c r="C627" s="13"/>
      <c r="D627" s="13"/>
      <c r="E627" s="11"/>
      <c r="F627" s="45"/>
    </row>
    <row r="628" spans="1:6" ht="12.75">
      <c r="A628" s="11"/>
      <c r="B628" s="13"/>
      <c r="C628" s="13"/>
      <c r="D628" s="13"/>
      <c r="E628" s="11"/>
      <c r="F628" s="45"/>
    </row>
    <row r="629" spans="1:6" ht="12.75">
      <c r="A629" s="46" t="s">
        <v>305</v>
      </c>
      <c r="B629" s="47"/>
      <c r="C629" s="47"/>
      <c r="D629" s="47"/>
      <c r="E629" s="47"/>
      <c r="F629" s="48"/>
    </row>
    <row r="630" spans="1:6" ht="12.75">
      <c r="A630" s="49"/>
      <c r="B630" s="11"/>
      <c r="C630" s="11"/>
      <c r="D630" s="11"/>
      <c r="E630" s="11"/>
      <c r="F630" s="45"/>
    </row>
    <row r="631" spans="1:6" ht="12.75">
      <c r="A631" s="20" t="s">
        <v>1448</v>
      </c>
      <c r="B631" s="5">
        <v>2003</v>
      </c>
      <c r="C631" s="5" t="s">
        <v>1449</v>
      </c>
      <c r="D631" s="5">
        <v>2003</v>
      </c>
      <c r="E631" s="20"/>
      <c r="F631" s="50"/>
    </row>
    <row r="632" spans="1:6" ht="13.5" thickBot="1">
      <c r="A632" s="51" t="s">
        <v>1450</v>
      </c>
      <c r="B632" s="52" t="s">
        <v>1451</v>
      </c>
      <c r="C632" s="51"/>
      <c r="D632" s="51" t="s">
        <v>1452</v>
      </c>
      <c r="E632" s="51"/>
      <c r="F632" s="53" t="s">
        <v>1453</v>
      </c>
    </row>
    <row r="633" spans="1:6" ht="12.75">
      <c r="A633" s="11"/>
      <c r="B633" s="13"/>
      <c r="C633" s="13"/>
      <c r="D633" s="13"/>
      <c r="E633" s="11"/>
      <c r="F633" s="45"/>
    </row>
    <row r="634" spans="1:6" ht="12.75">
      <c r="A634" s="15" t="s">
        <v>2020</v>
      </c>
      <c r="B634" s="9">
        <f>SUM(B635:B637)</f>
        <v>1458246800</v>
      </c>
      <c r="C634" s="9"/>
      <c r="D634" s="9">
        <f>SUM(D635:D637)</f>
        <v>217436255</v>
      </c>
      <c r="E634" s="9"/>
      <c r="F634" s="10">
        <f aca="true" t="shared" si="16" ref="F634:F643">SUM(D634/B634)</f>
        <v>0.14910799392805113</v>
      </c>
    </row>
    <row r="635" spans="1:6" ht="12.75">
      <c r="A635" s="11" t="s">
        <v>2021</v>
      </c>
      <c r="B635" s="13">
        <v>961652200</v>
      </c>
      <c r="C635" s="13"/>
      <c r="D635" s="13">
        <v>145585103</v>
      </c>
      <c r="E635" s="11"/>
      <c r="F635" s="14">
        <f t="shared" si="16"/>
        <v>0.15139059942877478</v>
      </c>
    </row>
    <row r="636" spans="1:6" ht="12.75">
      <c r="A636" s="11" t="s">
        <v>2022</v>
      </c>
      <c r="B636" s="13">
        <v>470008800</v>
      </c>
      <c r="C636" s="13"/>
      <c r="D636" s="13">
        <v>68899324</v>
      </c>
      <c r="E636" s="11"/>
      <c r="F636" s="14">
        <f t="shared" si="16"/>
        <v>0.14659156168990878</v>
      </c>
    </row>
    <row r="637" spans="1:6" ht="12.75">
      <c r="A637" s="11" t="s">
        <v>2023</v>
      </c>
      <c r="B637" s="13">
        <v>26585800</v>
      </c>
      <c r="C637" s="13"/>
      <c r="D637" s="13">
        <v>2951828</v>
      </c>
      <c r="E637" s="11"/>
      <c r="F637" s="14">
        <f t="shared" si="16"/>
        <v>0.11103024923079238</v>
      </c>
    </row>
    <row r="638" spans="1:6" ht="12.75">
      <c r="A638" s="15" t="s">
        <v>2024</v>
      </c>
      <c r="B638" s="9">
        <f>SUM(B639:B640)</f>
        <v>252470600</v>
      </c>
      <c r="C638" s="9"/>
      <c r="D638" s="9">
        <f>SUM(D639:D640)</f>
        <v>33058607</v>
      </c>
      <c r="E638" s="43"/>
      <c r="F638" s="10">
        <f t="shared" si="16"/>
        <v>0.130940422369971</v>
      </c>
    </row>
    <row r="639" spans="1:6" ht="12.75">
      <c r="A639" s="11" t="s">
        <v>2886</v>
      </c>
      <c r="B639" s="95">
        <v>211123000</v>
      </c>
      <c r="C639" s="13"/>
      <c r="D639" s="13">
        <v>28089019</v>
      </c>
      <c r="E639" s="11"/>
      <c r="F639" s="14">
        <f t="shared" si="16"/>
        <v>0.13304575531798998</v>
      </c>
    </row>
    <row r="640" spans="1:6" ht="12.75">
      <c r="A640" s="11" t="s">
        <v>2887</v>
      </c>
      <c r="B640" s="95">
        <v>41347600</v>
      </c>
      <c r="C640" s="13"/>
      <c r="D640" s="13">
        <v>4969588</v>
      </c>
      <c r="E640" s="11"/>
      <c r="F640" s="14">
        <f t="shared" si="16"/>
        <v>0.12019048263986301</v>
      </c>
    </row>
    <row r="641" spans="1:6" ht="12.75">
      <c r="A641" s="15" t="s">
        <v>2888</v>
      </c>
      <c r="B641" s="9">
        <f>SUM(B642:B643)</f>
        <v>137961200</v>
      </c>
      <c r="C641" s="9"/>
      <c r="D641" s="9">
        <f>SUM(D642:D643)</f>
        <v>23329221</v>
      </c>
      <c r="E641" s="43"/>
      <c r="F641" s="10">
        <f t="shared" si="16"/>
        <v>0.1690998701084073</v>
      </c>
    </row>
    <row r="642" spans="1:6" ht="12.75">
      <c r="A642" s="11" t="s">
        <v>2889</v>
      </c>
      <c r="B642" s="13">
        <v>101821700</v>
      </c>
      <c r="C642" s="13"/>
      <c r="D642" s="13">
        <v>12782088</v>
      </c>
      <c r="E642" s="11"/>
      <c r="F642" s="14">
        <f t="shared" si="16"/>
        <v>0.12553402663675817</v>
      </c>
    </row>
    <row r="643" spans="1:6" ht="12.75">
      <c r="A643" s="11" t="s">
        <v>306</v>
      </c>
      <c r="B643" s="13">
        <v>36139500</v>
      </c>
      <c r="C643" s="13"/>
      <c r="D643" s="13">
        <v>10547133</v>
      </c>
      <c r="E643" s="11"/>
      <c r="F643" s="14">
        <f t="shared" si="16"/>
        <v>0.2918450172249201</v>
      </c>
    </row>
    <row r="644" spans="1:6" ht="12.75">
      <c r="A644" s="44" t="s">
        <v>307</v>
      </c>
      <c r="B644" s="13"/>
      <c r="C644" s="13"/>
      <c r="D644" s="13"/>
      <c r="E644" s="11"/>
      <c r="F644" s="14"/>
    </row>
    <row r="645" spans="1:6" ht="12.75">
      <c r="A645" s="15" t="s">
        <v>308</v>
      </c>
      <c r="B645" s="9">
        <f>SUM(B646:B652)</f>
        <v>1083779900</v>
      </c>
      <c r="C645" s="9"/>
      <c r="D645" s="9">
        <f>SUM(D646:D652)</f>
        <v>137233552</v>
      </c>
      <c r="E645" s="43"/>
      <c r="F645" s="10">
        <f aca="true" t="shared" si="17" ref="F645:F664">SUM(D645/B645)</f>
        <v>0.12662492817960547</v>
      </c>
    </row>
    <row r="646" spans="1:6" ht="12.75">
      <c r="A646" s="11" t="s">
        <v>2290</v>
      </c>
      <c r="B646" s="13">
        <v>313310100</v>
      </c>
      <c r="C646" s="13"/>
      <c r="D646" s="13">
        <v>37995938</v>
      </c>
      <c r="E646" s="11"/>
      <c r="F646" s="14">
        <f t="shared" si="17"/>
        <v>0.12127262415096098</v>
      </c>
    </row>
    <row r="647" spans="1:6" ht="12.75">
      <c r="A647" s="11" t="s">
        <v>309</v>
      </c>
      <c r="B647" s="13">
        <v>205699000</v>
      </c>
      <c r="C647" s="13"/>
      <c r="D647" s="13">
        <v>24523228</v>
      </c>
      <c r="E647" s="11"/>
      <c r="F647" s="14">
        <f t="shared" si="17"/>
        <v>0.1192189947447484</v>
      </c>
    </row>
    <row r="648" spans="1:6" ht="12.75">
      <c r="A648" s="11" t="s">
        <v>310</v>
      </c>
      <c r="B648" s="13">
        <v>39450200</v>
      </c>
      <c r="C648" s="13"/>
      <c r="D648" s="13">
        <v>5510639</v>
      </c>
      <c r="E648" s="11"/>
      <c r="F648" s="14">
        <f t="shared" si="17"/>
        <v>0.13968595849957668</v>
      </c>
    </row>
    <row r="649" spans="1:6" ht="12.75">
      <c r="A649" s="11" t="s">
        <v>2003</v>
      </c>
      <c r="B649" s="13">
        <v>333999600</v>
      </c>
      <c r="C649" s="13"/>
      <c r="D649" s="13">
        <v>43974229</v>
      </c>
      <c r="E649" s="11"/>
      <c r="F649" s="14">
        <f t="shared" si="17"/>
        <v>0.13165952593955202</v>
      </c>
    </row>
    <row r="650" spans="1:6" ht="12.75">
      <c r="A650" s="11" t="s">
        <v>2004</v>
      </c>
      <c r="B650" s="13">
        <v>156406900</v>
      </c>
      <c r="C650" s="13"/>
      <c r="D650" s="13">
        <v>21053508</v>
      </c>
      <c r="E650" s="11"/>
      <c r="F650" s="14">
        <f t="shared" si="17"/>
        <v>0.13460728394974902</v>
      </c>
    </row>
    <row r="651" spans="1:6" ht="12.75">
      <c r="A651" s="11" t="s">
        <v>147</v>
      </c>
      <c r="B651" s="13">
        <v>29920900</v>
      </c>
      <c r="C651" s="13"/>
      <c r="D651" s="13">
        <v>3578905</v>
      </c>
      <c r="E651" s="11"/>
      <c r="F651" s="14">
        <f t="shared" si="17"/>
        <v>0.11961221086264116</v>
      </c>
    </row>
    <row r="652" spans="1:6" ht="12.75">
      <c r="A652" s="11" t="s">
        <v>2005</v>
      </c>
      <c r="B652" s="13">
        <v>4993200</v>
      </c>
      <c r="C652" s="13"/>
      <c r="D652" s="13">
        <v>597105</v>
      </c>
      <c r="E652" s="11"/>
      <c r="F652" s="14">
        <f t="shared" si="17"/>
        <v>0.11958363374188898</v>
      </c>
    </row>
    <row r="653" spans="1:6" ht="12.75">
      <c r="A653" s="15" t="s">
        <v>2006</v>
      </c>
      <c r="B653" s="9">
        <f>SUM(B654:B659)</f>
        <v>439298600</v>
      </c>
      <c r="C653" s="9"/>
      <c r="D653" s="9">
        <f>SUM(D654:D659)</f>
        <v>54547467</v>
      </c>
      <c r="E653" s="43"/>
      <c r="F653" s="10">
        <f t="shared" si="17"/>
        <v>0.12416945330579246</v>
      </c>
    </row>
    <row r="654" spans="1:6" ht="12.75">
      <c r="A654" s="11" t="s">
        <v>2007</v>
      </c>
      <c r="B654" s="13">
        <v>80070400</v>
      </c>
      <c r="C654" s="13"/>
      <c r="D654" s="13">
        <v>9926336</v>
      </c>
      <c r="E654" s="11"/>
      <c r="F654" s="14">
        <f t="shared" si="17"/>
        <v>0.12397010630645032</v>
      </c>
    </row>
    <row r="655" spans="1:6" ht="12.75">
      <c r="A655" s="11" t="s">
        <v>2008</v>
      </c>
      <c r="B655" s="13">
        <v>50840100</v>
      </c>
      <c r="C655" s="13"/>
      <c r="D655" s="13">
        <v>4885826</v>
      </c>
      <c r="E655" s="11"/>
      <c r="F655" s="14">
        <f t="shared" si="17"/>
        <v>0.09610181726629177</v>
      </c>
    </row>
    <row r="656" spans="1:6" ht="12.75">
      <c r="A656" s="11" t="s">
        <v>2009</v>
      </c>
      <c r="B656" s="13">
        <v>46699100</v>
      </c>
      <c r="C656" s="13"/>
      <c r="D656" s="13">
        <v>7245847</v>
      </c>
      <c r="E656" s="11"/>
      <c r="F656" s="14">
        <f t="shared" si="17"/>
        <v>0.15516031358206048</v>
      </c>
    </row>
    <row r="657" spans="1:6" ht="12.75">
      <c r="A657" s="11" t="s">
        <v>2010</v>
      </c>
      <c r="B657" s="13">
        <v>91894700</v>
      </c>
      <c r="C657" s="13"/>
      <c r="D657" s="13">
        <v>10683323</v>
      </c>
      <c r="E657" s="11"/>
      <c r="F657" s="14">
        <f t="shared" si="17"/>
        <v>0.11625613881975783</v>
      </c>
    </row>
    <row r="658" spans="1:6" ht="12.75">
      <c r="A658" s="11" t="s">
        <v>2011</v>
      </c>
      <c r="B658" s="13">
        <v>68045000</v>
      </c>
      <c r="C658" s="13"/>
      <c r="D658" s="13">
        <v>9479266</v>
      </c>
      <c r="E658" s="11"/>
      <c r="F658" s="14">
        <f t="shared" si="17"/>
        <v>0.13930878095378058</v>
      </c>
    </row>
    <row r="659" spans="1:6" ht="12.75">
      <c r="A659" s="11" t="s">
        <v>2012</v>
      </c>
      <c r="B659" s="13">
        <v>101749300</v>
      </c>
      <c r="C659" s="13"/>
      <c r="D659" s="13">
        <v>12326869</v>
      </c>
      <c r="E659" s="11"/>
      <c r="F659" s="14">
        <f t="shared" si="17"/>
        <v>0.12114942314099458</v>
      </c>
    </row>
    <row r="660" spans="1:6" ht="12.75">
      <c r="A660" s="15" t="s">
        <v>2013</v>
      </c>
      <c r="B660" s="9">
        <f>SUM(B661:B670)</f>
        <v>369844900</v>
      </c>
      <c r="C660" s="9"/>
      <c r="D660" s="9">
        <f>SUM(D661:D670)</f>
        <v>60408335</v>
      </c>
      <c r="E660" s="43"/>
      <c r="F660" s="10">
        <f t="shared" si="17"/>
        <v>0.16333423821715534</v>
      </c>
    </row>
    <row r="661" spans="1:6" ht="12.75">
      <c r="A661" s="11" t="s">
        <v>2014</v>
      </c>
      <c r="B661" s="13">
        <v>92038600</v>
      </c>
      <c r="C661" s="13"/>
      <c r="D661" s="13">
        <v>10987685</v>
      </c>
      <c r="E661" s="11"/>
      <c r="F661" s="14">
        <f t="shared" si="17"/>
        <v>0.11938127046695625</v>
      </c>
    </row>
    <row r="662" spans="1:6" ht="12.75">
      <c r="A662" s="11" t="s">
        <v>2015</v>
      </c>
      <c r="B662" s="13">
        <v>110427500</v>
      </c>
      <c r="C662" s="13"/>
      <c r="D662" s="13">
        <v>16751865</v>
      </c>
      <c r="E662" s="11"/>
      <c r="F662" s="14">
        <f t="shared" si="17"/>
        <v>0.15170011998822758</v>
      </c>
    </row>
    <row r="663" spans="1:6" ht="12.75">
      <c r="A663" s="11" t="s">
        <v>2023</v>
      </c>
      <c r="B663" s="13">
        <v>45850500</v>
      </c>
      <c r="C663" s="13"/>
      <c r="D663" s="13">
        <v>3898375</v>
      </c>
      <c r="E663" s="11"/>
      <c r="F663" s="14">
        <f t="shared" si="17"/>
        <v>0.08502360933904755</v>
      </c>
    </row>
    <row r="664" spans="1:6" ht="12.75">
      <c r="A664" s="11" t="s">
        <v>2012</v>
      </c>
      <c r="B664" s="13">
        <v>25664700</v>
      </c>
      <c r="C664" s="13"/>
      <c r="D664" s="13">
        <v>13203010</v>
      </c>
      <c r="E664" s="11"/>
      <c r="F664" s="14">
        <f t="shared" si="17"/>
        <v>0.5144424053271615</v>
      </c>
    </row>
    <row r="665" spans="1:6" ht="12.75">
      <c r="A665" s="44" t="s">
        <v>2016</v>
      </c>
      <c r="B665" s="13"/>
      <c r="C665" s="13"/>
      <c r="D665" s="13"/>
      <c r="E665" s="11"/>
      <c r="F665" s="14"/>
    </row>
    <row r="666" spans="1:6" ht="12.75">
      <c r="A666" s="11" t="s">
        <v>2017</v>
      </c>
      <c r="B666" s="13">
        <v>1025200</v>
      </c>
      <c r="C666" s="13"/>
      <c r="D666" s="13">
        <v>204920</v>
      </c>
      <c r="E666" s="11"/>
      <c r="F666" s="14">
        <f>SUM(D666/B666)</f>
        <v>0.1998829496683574</v>
      </c>
    </row>
    <row r="667" spans="1:6" ht="12.75">
      <c r="A667" s="44" t="s">
        <v>186</v>
      </c>
      <c r="B667" s="13"/>
      <c r="C667" s="13"/>
      <c r="D667" s="13"/>
      <c r="E667" s="11"/>
      <c r="F667" s="14"/>
    </row>
    <row r="668" spans="1:6" ht="12.75">
      <c r="A668" s="11" t="s">
        <v>113</v>
      </c>
      <c r="B668" s="13">
        <v>23562300</v>
      </c>
      <c r="C668" s="13"/>
      <c r="D668" s="13">
        <v>4316160</v>
      </c>
      <c r="E668" s="11"/>
      <c r="F668" s="14">
        <f>SUM(D668/B668)</f>
        <v>0.18318075909397638</v>
      </c>
    </row>
    <row r="669" spans="1:6" ht="12.75">
      <c r="A669" s="44" t="s">
        <v>186</v>
      </c>
      <c r="B669" s="13"/>
      <c r="C669" s="13"/>
      <c r="D669" s="13"/>
      <c r="E669" s="11"/>
      <c r="F669" s="14"/>
    </row>
    <row r="670" spans="1:6" ht="12.75">
      <c r="A670" s="11" t="s">
        <v>2018</v>
      </c>
      <c r="B670" s="13">
        <v>71276100</v>
      </c>
      <c r="C670" s="13"/>
      <c r="D670" s="13">
        <v>11046320</v>
      </c>
      <c r="E670" s="11"/>
      <c r="F670" s="14">
        <f>SUM(D670/B670)</f>
        <v>0.15497929881124248</v>
      </c>
    </row>
    <row r="671" spans="1:6" ht="12.75">
      <c r="A671" s="44" t="s">
        <v>186</v>
      </c>
      <c r="B671" s="13"/>
      <c r="C671" s="13"/>
      <c r="D671" s="13"/>
      <c r="E671" s="11"/>
      <c r="F671" s="14"/>
    </row>
    <row r="672" spans="1:6" ht="12.75">
      <c r="A672" s="15" t="s">
        <v>2019</v>
      </c>
      <c r="B672" s="9">
        <f>SUM(B673:B675)</f>
        <v>94560100</v>
      </c>
      <c r="C672" s="9"/>
      <c r="D672" s="9">
        <f>SUM(D673:D675)</f>
        <v>10814806</v>
      </c>
      <c r="E672" s="43"/>
      <c r="F672" s="10">
        <f>SUM(D672/B672)</f>
        <v>0.11436965485442592</v>
      </c>
    </row>
    <row r="673" spans="1:6" ht="12.75">
      <c r="A673" s="11" t="s">
        <v>1151</v>
      </c>
      <c r="B673" s="13">
        <v>24920500</v>
      </c>
      <c r="C673" s="13"/>
      <c r="D673" s="13">
        <v>2320985</v>
      </c>
      <c r="E673" s="11"/>
      <c r="F673" s="14">
        <f>SUM(D673/B673)</f>
        <v>0.09313557111614935</v>
      </c>
    </row>
    <row r="674" spans="1:6" ht="12.75">
      <c r="A674" s="11" t="s">
        <v>2025</v>
      </c>
      <c r="B674" s="13">
        <v>25177800</v>
      </c>
      <c r="C674" s="13"/>
      <c r="D674" s="13">
        <v>3945626</v>
      </c>
      <c r="E674" s="11"/>
      <c r="F674" s="14">
        <f>SUM(D674/B674)</f>
        <v>0.15671051481861004</v>
      </c>
    </row>
    <row r="675" spans="1:6" ht="12.75">
      <c r="A675" s="11" t="s">
        <v>179</v>
      </c>
      <c r="B675" s="13">
        <v>44461800</v>
      </c>
      <c r="C675" s="13"/>
      <c r="D675" s="13">
        <v>4548195</v>
      </c>
      <c r="E675" s="11"/>
      <c r="F675" s="14">
        <f>SUM(D675/B675)</f>
        <v>0.10229444152058621</v>
      </c>
    </row>
    <row r="676" spans="1:6" ht="12.75">
      <c r="A676" s="11"/>
      <c r="B676" s="13"/>
      <c r="C676" s="13"/>
      <c r="D676" s="13"/>
      <c r="E676" s="11"/>
      <c r="F676" s="14"/>
    </row>
    <row r="677" spans="1:6" ht="12.75">
      <c r="A677" s="11"/>
      <c r="B677" s="13"/>
      <c r="C677" s="13"/>
      <c r="D677" s="13"/>
      <c r="E677" s="11"/>
      <c r="F677" s="14"/>
    </row>
    <row r="678" spans="1:6" ht="15.75">
      <c r="A678" s="54" t="s">
        <v>1688</v>
      </c>
      <c r="B678" s="9">
        <f>+B634+B638+B641+B645+B653+B660+B672</f>
        <v>3836162100</v>
      </c>
      <c r="C678" s="9"/>
      <c r="D678" s="9">
        <f>+D634+D638+D641+D645+D653+D660+D672</f>
        <v>536828243</v>
      </c>
      <c r="E678" s="43"/>
      <c r="F678" s="10">
        <f>SUM(D678/B678)</f>
        <v>0.13993888396947562</v>
      </c>
    </row>
    <row r="679" spans="1:6" ht="12.75">
      <c r="A679" s="11"/>
      <c r="B679" s="13"/>
      <c r="C679" s="13"/>
      <c r="D679" s="13"/>
      <c r="E679" s="11"/>
      <c r="F679" s="14"/>
    </row>
    <row r="680" spans="1:6" ht="12.75">
      <c r="A680" s="11"/>
      <c r="B680" s="13"/>
      <c r="C680" s="13"/>
      <c r="D680" s="13"/>
      <c r="E680" s="11"/>
      <c r="F680" s="14"/>
    </row>
    <row r="681" spans="1:6" ht="12.75">
      <c r="A681" s="11" t="s">
        <v>1464</v>
      </c>
      <c r="B681" s="13" t="s">
        <v>2026</v>
      </c>
      <c r="C681" s="13"/>
      <c r="D681" s="55" t="s">
        <v>2027</v>
      </c>
      <c r="E681" s="55"/>
      <c r="F681" s="45"/>
    </row>
    <row r="682" spans="1:6" ht="12.75">
      <c r="A682" s="11"/>
      <c r="B682" s="13"/>
      <c r="C682" s="13"/>
      <c r="D682" s="13"/>
      <c r="E682" s="11"/>
      <c r="F682" s="45"/>
    </row>
    <row r="683" spans="1:6" ht="12.75">
      <c r="A683" s="11"/>
      <c r="B683" s="13"/>
      <c r="C683" s="13"/>
      <c r="D683" s="13"/>
      <c r="E683" s="11"/>
      <c r="F683" s="45"/>
    </row>
    <row r="684" spans="1:6" ht="12.75">
      <c r="A684" s="46" t="s">
        <v>2028</v>
      </c>
      <c r="B684" s="47"/>
      <c r="C684" s="47"/>
      <c r="D684" s="47"/>
      <c r="E684" s="47"/>
      <c r="F684" s="48"/>
    </row>
    <row r="685" spans="1:6" ht="12.75">
      <c r="A685" s="49"/>
      <c r="B685" s="11"/>
      <c r="C685" s="11"/>
      <c r="D685" s="11"/>
      <c r="E685" s="11"/>
      <c r="F685" s="45"/>
    </row>
    <row r="686" spans="1:6" ht="12.75">
      <c r="A686" s="20" t="s">
        <v>1448</v>
      </c>
      <c r="B686" s="5">
        <v>2003</v>
      </c>
      <c r="C686" s="5" t="s">
        <v>1449</v>
      </c>
      <c r="D686" s="5">
        <v>2003</v>
      </c>
      <c r="E686" s="20"/>
      <c r="F686" s="50"/>
    </row>
    <row r="687" spans="1:6" ht="13.5" thickBot="1">
      <c r="A687" s="51" t="s">
        <v>1450</v>
      </c>
      <c r="B687" s="52" t="s">
        <v>1451</v>
      </c>
      <c r="C687" s="51"/>
      <c r="D687" s="51" t="s">
        <v>1452</v>
      </c>
      <c r="E687" s="51"/>
      <c r="F687" s="53" t="s">
        <v>1453</v>
      </c>
    </row>
    <row r="688" spans="1:6" ht="12.75">
      <c r="A688" s="11"/>
      <c r="B688" s="13"/>
      <c r="C688" s="13"/>
      <c r="D688" s="13"/>
      <c r="E688" s="11"/>
      <c r="F688" s="45"/>
    </row>
    <row r="689" spans="1:6" ht="12.75">
      <c r="A689" s="15" t="s">
        <v>2029</v>
      </c>
      <c r="B689" s="9">
        <f>SUM(B690:B695)</f>
        <v>408202300</v>
      </c>
      <c r="C689" s="9"/>
      <c r="D689" s="9">
        <f>SUM(D690:D695)</f>
        <v>237503800</v>
      </c>
      <c r="E689" s="43"/>
      <c r="F689" s="10">
        <f aca="true" t="shared" si="18" ref="F689:F700">SUM(D689/B689)</f>
        <v>0.5818286668154491</v>
      </c>
    </row>
    <row r="690" spans="1:6" ht="12.75">
      <c r="A690" s="11" t="s">
        <v>2030</v>
      </c>
      <c r="B690" s="13">
        <v>74679600</v>
      </c>
      <c r="C690" s="13"/>
      <c r="D690" s="13">
        <v>46751000</v>
      </c>
      <c r="E690" s="11"/>
      <c r="F690" s="14">
        <f t="shared" si="18"/>
        <v>0.6260210285004205</v>
      </c>
    </row>
    <row r="691" spans="1:6" ht="12.75">
      <c r="A691" s="11" t="s">
        <v>2031</v>
      </c>
      <c r="B691" s="13">
        <v>179896500</v>
      </c>
      <c r="C691" s="13"/>
      <c r="D691" s="13">
        <v>105158575</v>
      </c>
      <c r="E691" s="11"/>
      <c r="F691" s="14">
        <f t="shared" si="18"/>
        <v>0.5845504220482333</v>
      </c>
    </row>
    <row r="692" spans="1:6" ht="12.75">
      <c r="A692" s="11" t="s">
        <v>2032</v>
      </c>
      <c r="B692" s="13">
        <v>49223400</v>
      </c>
      <c r="C692" s="13"/>
      <c r="D692" s="13">
        <v>25691375</v>
      </c>
      <c r="E692" s="11"/>
      <c r="F692" s="14">
        <f t="shared" si="18"/>
        <v>0.5219341817103248</v>
      </c>
    </row>
    <row r="693" spans="1:6" ht="12.75">
      <c r="A693" s="11" t="s">
        <v>2033</v>
      </c>
      <c r="B693" s="13">
        <v>34836700</v>
      </c>
      <c r="C693" s="13"/>
      <c r="D693" s="13">
        <v>18857250</v>
      </c>
      <c r="E693" s="11"/>
      <c r="F693" s="14">
        <f t="shared" si="18"/>
        <v>0.5413041418963335</v>
      </c>
    </row>
    <row r="694" spans="1:6" ht="12.75">
      <c r="A694" s="11" t="s">
        <v>2034</v>
      </c>
      <c r="B694" s="13">
        <v>39682600</v>
      </c>
      <c r="C694" s="13"/>
      <c r="D694" s="13">
        <v>22687550</v>
      </c>
      <c r="E694" s="11"/>
      <c r="F694" s="14">
        <f t="shared" si="18"/>
        <v>0.5717253909774057</v>
      </c>
    </row>
    <row r="695" spans="1:6" ht="12.75">
      <c r="A695" s="11" t="s">
        <v>2035</v>
      </c>
      <c r="B695" s="13">
        <v>29883500</v>
      </c>
      <c r="C695" s="13"/>
      <c r="D695" s="13">
        <v>18358050</v>
      </c>
      <c r="E695" s="11"/>
      <c r="F695" s="14">
        <f t="shared" si="18"/>
        <v>0.6143206117088025</v>
      </c>
    </row>
    <row r="696" spans="1:6" ht="12.75">
      <c r="A696" s="15" t="s">
        <v>2036</v>
      </c>
      <c r="B696" s="9">
        <f>SUM(B697:B704)</f>
        <v>159670000</v>
      </c>
      <c r="C696" s="9"/>
      <c r="D696" s="9">
        <f>SUM(D697:D704)</f>
        <v>117176826</v>
      </c>
      <c r="E696" s="43"/>
      <c r="F696" s="10">
        <f t="shared" si="18"/>
        <v>0.7338687668315902</v>
      </c>
    </row>
    <row r="697" spans="1:6" ht="12.75">
      <c r="A697" s="11" t="s">
        <v>2037</v>
      </c>
      <c r="B697" s="13">
        <v>33091700</v>
      </c>
      <c r="C697" s="13"/>
      <c r="D697" s="13">
        <v>19148125</v>
      </c>
      <c r="E697" s="11"/>
      <c r="F697" s="14">
        <f t="shared" si="18"/>
        <v>0.578638299029666</v>
      </c>
    </row>
    <row r="698" spans="1:6" ht="12.75">
      <c r="A698" s="11" t="s">
        <v>2038</v>
      </c>
      <c r="B698" s="13">
        <v>54724400</v>
      </c>
      <c r="C698" s="13"/>
      <c r="D698" s="13">
        <v>27948875</v>
      </c>
      <c r="E698" s="11"/>
      <c r="F698" s="14">
        <f t="shared" si="18"/>
        <v>0.5107205378222511</v>
      </c>
    </row>
    <row r="699" spans="1:6" ht="12.75">
      <c r="A699" s="11" t="s">
        <v>2039</v>
      </c>
      <c r="B699" s="13">
        <v>18444600</v>
      </c>
      <c r="C699" s="13"/>
      <c r="D699" s="13">
        <v>9598000</v>
      </c>
      <c r="E699" s="11"/>
      <c r="F699" s="14">
        <f t="shared" si="18"/>
        <v>0.5203691053207985</v>
      </c>
    </row>
    <row r="700" spans="1:6" ht="12.75">
      <c r="A700" s="11" t="s">
        <v>2040</v>
      </c>
      <c r="B700" s="13">
        <v>12901400</v>
      </c>
      <c r="C700" s="13"/>
      <c r="D700" s="13">
        <v>11891920</v>
      </c>
      <c r="E700" s="11"/>
      <c r="F700" s="14">
        <f t="shared" si="18"/>
        <v>0.9217542282232936</v>
      </c>
    </row>
    <row r="701" spans="1:6" ht="12.75">
      <c r="A701" s="44" t="s">
        <v>2041</v>
      </c>
      <c r="B701" s="13"/>
      <c r="C701" s="13"/>
      <c r="D701" s="13"/>
      <c r="E701" s="11"/>
      <c r="F701" s="14"/>
    </row>
    <row r="702" spans="1:6" ht="12.75">
      <c r="A702" s="11" t="s">
        <v>2042</v>
      </c>
      <c r="B702" s="13">
        <v>8692700</v>
      </c>
      <c r="C702" s="13"/>
      <c r="D702" s="13">
        <v>7384326</v>
      </c>
      <c r="E702" s="11"/>
      <c r="F702" s="14">
        <f>SUM(D702/B702)</f>
        <v>0.8494858904598112</v>
      </c>
    </row>
    <row r="703" spans="1:6" ht="12.75">
      <c r="A703" s="44" t="s">
        <v>2041</v>
      </c>
      <c r="B703" s="13"/>
      <c r="C703" s="13"/>
      <c r="D703" s="13"/>
      <c r="E703" s="11"/>
      <c r="F703" s="14"/>
    </row>
    <row r="704" spans="1:6" ht="12.75">
      <c r="A704" s="11" t="s">
        <v>165</v>
      </c>
      <c r="B704" s="13">
        <v>31815200</v>
      </c>
      <c r="C704" s="13"/>
      <c r="D704" s="13">
        <v>41205580</v>
      </c>
      <c r="E704" s="11"/>
      <c r="F704" s="14">
        <f>SUM(D704/B704)</f>
        <v>1.2951538887072847</v>
      </c>
    </row>
    <row r="705" spans="1:6" ht="12.75">
      <c r="A705" s="44" t="s">
        <v>1173</v>
      </c>
      <c r="B705" s="13"/>
      <c r="C705" s="13"/>
      <c r="D705" s="13"/>
      <c r="E705" s="11"/>
      <c r="F705" s="14"/>
    </row>
    <row r="706" spans="1:6" ht="12.75">
      <c r="A706" s="15" t="s">
        <v>1174</v>
      </c>
      <c r="B706" s="9">
        <f>SUM(B707:B713)</f>
        <v>142926100</v>
      </c>
      <c r="C706" s="9"/>
      <c r="D706" s="9">
        <f>SUM(D707:D713)</f>
        <v>76489525</v>
      </c>
      <c r="E706" s="43"/>
      <c r="F706" s="10">
        <f aca="true" t="shared" si="19" ref="F706:F741">SUM(D706/B706)</f>
        <v>0.5351683492378229</v>
      </c>
    </row>
    <row r="707" spans="1:6" ht="12.75">
      <c r="A707" s="11" t="s">
        <v>1175</v>
      </c>
      <c r="B707" s="13">
        <v>5511100</v>
      </c>
      <c r="C707" s="13"/>
      <c r="D707" s="13">
        <v>3298100</v>
      </c>
      <c r="E707" s="11"/>
      <c r="F707" s="14">
        <f t="shared" si="19"/>
        <v>0.5984467710620385</v>
      </c>
    </row>
    <row r="708" spans="1:6" ht="12.75">
      <c r="A708" s="11" t="s">
        <v>1176</v>
      </c>
      <c r="B708" s="13">
        <v>29322900</v>
      </c>
      <c r="C708" s="13"/>
      <c r="D708" s="13">
        <v>15679450</v>
      </c>
      <c r="E708" s="11"/>
      <c r="F708" s="14">
        <f t="shared" si="19"/>
        <v>0.5347168936223907</v>
      </c>
    </row>
    <row r="709" spans="1:6" ht="12.75">
      <c r="A709" s="11" t="s">
        <v>2855</v>
      </c>
      <c r="B709" s="13">
        <v>17271100</v>
      </c>
      <c r="C709" s="13"/>
      <c r="D709" s="13">
        <v>9715900</v>
      </c>
      <c r="E709" s="11"/>
      <c r="F709" s="14">
        <f t="shared" si="19"/>
        <v>0.5625524720486825</v>
      </c>
    </row>
    <row r="710" spans="1:6" ht="12.75">
      <c r="A710" s="11" t="s">
        <v>1177</v>
      </c>
      <c r="B710" s="13">
        <v>6947900</v>
      </c>
      <c r="C710" s="13"/>
      <c r="D710" s="13">
        <v>3643025</v>
      </c>
      <c r="E710" s="11"/>
      <c r="F710" s="14">
        <f t="shared" si="19"/>
        <v>0.5243346910577297</v>
      </c>
    </row>
    <row r="711" spans="1:6" ht="12.75">
      <c r="A711" s="11" t="s">
        <v>1178</v>
      </c>
      <c r="B711" s="13">
        <v>29371900</v>
      </c>
      <c r="C711" s="13"/>
      <c r="D711" s="13">
        <v>14717800</v>
      </c>
      <c r="E711" s="11"/>
      <c r="F711" s="14">
        <f t="shared" si="19"/>
        <v>0.5010843697547656</v>
      </c>
    </row>
    <row r="712" spans="1:6" ht="12.75">
      <c r="A712" s="11" t="s">
        <v>1179</v>
      </c>
      <c r="B712" s="13">
        <v>30705600</v>
      </c>
      <c r="C712" s="13"/>
      <c r="D712" s="13">
        <v>17597800</v>
      </c>
      <c r="E712" s="11"/>
      <c r="F712" s="14">
        <f t="shared" si="19"/>
        <v>0.5731136991298005</v>
      </c>
    </row>
    <row r="713" spans="1:6" ht="12.75">
      <c r="A713" s="11" t="s">
        <v>1180</v>
      </c>
      <c r="B713" s="13">
        <v>23795600</v>
      </c>
      <c r="C713" s="13"/>
      <c r="D713" s="13">
        <v>11837450</v>
      </c>
      <c r="E713" s="11"/>
      <c r="F713" s="14">
        <f t="shared" si="19"/>
        <v>0.49746381684008806</v>
      </c>
    </row>
    <row r="714" spans="1:6" ht="12.75">
      <c r="A714" s="15" t="s">
        <v>1181</v>
      </c>
      <c r="B714" s="9">
        <f>SUM(B715:B717)</f>
        <v>202866900</v>
      </c>
      <c r="C714" s="9"/>
      <c r="D714" s="9">
        <f>SUM(D715:D717)</f>
        <v>118280425</v>
      </c>
      <c r="E714" s="43"/>
      <c r="F714" s="10">
        <f t="shared" si="19"/>
        <v>0.5830444739876244</v>
      </c>
    </row>
    <row r="715" spans="1:6" ht="12.75">
      <c r="A715" s="11" t="s">
        <v>1182</v>
      </c>
      <c r="B715" s="13">
        <v>31793600</v>
      </c>
      <c r="C715" s="13"/>
      <c r="D715" s="13">
        <v>16657675</v>
      </c>
      <c r="E715" s="11"/>
      <c r="F715" s="14">
        <f t="shared" si="19"/>
        <v>0.5239317032358713</v>
      </c>
    </row>
    <row r="716" spans="1:6" ht="12.75">
      <c r="A716" s="11" t="s">
        <v>1183</v>
      </c>
      <c r="B716" s="13">
        <v>139855500</v>
      </c>
      <c r="C716" s="13"/>
      <c r="D716" s="13">
        <v>84744800</v>
      </c>
      <c r="E716" s="11"/>
      <c r="F716" s="14">
        <f t="shared" si="19"/>
        <v>0.6059454222393827</v>
      </c>
    </row>
    <row r="717" spans="1:6" ht="12.75">
      <c r="A717" s="11" t="s">
        <v>1184</v>
      </c>
      <c r="B717" s="13">
        <v>31217800</v>
      </c>
      <c r="C717" s="13"/>
      <c r="D717" s="13">
        <v>16877950</v>
      </c>
      <c r="E717" s="11"/>
      <c r="F717" s="14">
        <f t="shared" si="19"/>
        <v>0.5406514872925062</v>
      </c>
    </row>
    <row r="718" spans="1:6" ht="12.75">
      <c r="A718" s="15" t="s">
        <v>1185</v>
      </c>
      <c r="B718" s="9">
        <f>SUM(B719:B727)</f>
        <v>369844400</v>
      </c>
      <c r="C718" s="9"/>
      <c r="D718" s="9">
        <f>SUM(D719:D727)</f>
        <v>193960510</v>
      </c>
      <c r="E718" s="43"/>
      <c r="F718" s="10">
        <f t="shared" si="19"/>
        <v>0.524438142094351</v>
      </c>
    </row>
    <row r="719" spans="1:6" ht="12.75">
      <c r="A719" s="11" t="s">
        <v>1186</v>
      </c>
      <c r="B719" s="13">
        <v>31782700</v>
      </c>
      <c r="C719" s="13"/>
      <c r="D719" s="13">
        <v>15811300</v>
      </c>
      <c r="E719" s="11"/>
      <c r="F719" s="14">
        <f t="shared" si="19"/>
        <v>0.49748133418494966</v>
      </c>
    </row>
    <row r="720" spans="1:6" ht="12.75">
      <c r="A720" s="11" t="s">
        <v>113</v>
      </c>
      <c r="B720" s="13">
        <v>18063100</v>
      </c>
      <c r="C720" s="13"/>
      <c r="D720" s="13">
        <v>9219900</v>
      </c>
      <c r="E720" s="11"/>
      <c r="F720" s="14">
        <f t="shared" si="19"/>
        <v>0.5104273352857482</v>
      </c>
    </row>
    <row r="721" spans="1:6" ht="12.75">
      <c r="A721" s="11" t="s">
        <v>1187</v>
      </c>
      <c r="B721" s="13">
        <v>11149200</v>
      </c>
      <c r="C721" s="13"/>
      <c r="D721" s="13">
        <v>6610300</v>
      </c>
      <c r="E721" s="11"/>
      <c r="F721" s="14">
        <f t="shared" si="19"/>
        <v>0.5928945574570372</v>
      </c>
    </row>
    <row r="722" spans="1:6" ht="12.75">
      <c r="A722" s="11" t="s">
        <v>1188</v>
      </c>
      <c r="B722" s="13">
        <v>25269100</v>
      </c>
      <c r="C722" s="13"/>
      <c r="D722" s="13">
        <v>13236050</v>
      </c>
      <c r="E722" s="11"/>
      <c r="F722" s="14">
        <f t="shared" si="19"/>
        <v>0.523803776153484</v>
      </c>
    </row>
    <row r="723" spans="1:6" ht="12.75">
      <c r="A723" s="11" t="s">
        <v>1189</v>
      </c>
      <c r="B723" s="13">
        <v>67138600</v>
      </c>
      <c r="C723" s="13"/>
      <c r="D723" s="13">
        <v>30019635</v>
      </c>
      <c r="E723" s="11"/>
      <c r="F723" s="14">
        <f t="shared" si="19"/>
        <v>0.4471292967085998</v>
      </c>
    </row>
    <row r="724" spans="1:6" ht="12.75">
      <c r="A724" s="11" t="s">
        <v>1190</v>
      </c>
      <c r="B724" s="13">
        <v>16228900</v>
      </c>
      <c r="C724" s="13"/>
      <c r="D724" s="13">
        <v>7851050</v>
      </c>
      <c r="E724" s="11"/>
      <c r="F724" s="14">
        <f t="shared" si="19"/>
        <v>0.48376969480371435</v>
      </c>
    </row>
    <row r="725" spans="1:6" ht="12.75">
      <c r="A725" s="11" t="s">
        <v>1191</v>
      </c>
      <c r="B725" s="13">
        <v>63662600</v>
      </c>
      <c r="C725" s="13"/>
      <c r="D725" s="13">
        <v>38146925</v>
      </c>
      <c r="E725" s="11"/>
      <c r="F725" s="14">
        <f t="shared" si="19"/>
        <v>0.5992046350604594</v>
      </c>
    </row>
    <row r="726" spans="1:6" ht="12.75">
      <c r="A726" s="11" t="s">
        <v>1192</v>
      </c>
      <c r="B726" s="13">
        <v>31778700</v>
      </c>
      <c r="C726" s="13"/>
      <c r="D726" s="13">
        <v>15066400</v>
      </c>
      <c r="E726" s="11"/>
      <c r="F726" s="14">
        <f t="shared" si="19"/>
        <v>0.47410372356326724</v>
      </c>
    </row>
    <row r="727" spans="1:6" ht="12.75">
      <c r="A727" s="11" t="s">
        <v>1193</v>
      </c>
      <c r="B727" s="13">
        <v>104771500</v>
      </c>
      <c r="C727" s="13"/>
      <c r="D727" s="13">
        <v>57998950</v>
      </c>
      <c r="E727" s="11"/>
      <c r="F727" s="14">
        <f t="shared" si="19"/>
        <v>0.5535756384131181</v>
      </c>
    </row>
    <row r="728" spans="1:6" ht="12.75">
      <c r="A728" s="15" t="s">
        <v>1194</v>
      </c>
      <c r="B728" s="9">
        <f>SUM(B729:B741)</f>
        <v>280439700</v>
      </c>
      <c r="C728" s="9"/>
      <c r="D728" s="9">
        <f>SUM(D729:D741)</f>
        <v>143828800</v>
      </c>
      <c r="E728" s="43"/>
      <c r="F728" s="10">
        <f t="shared" si="19"/>
        <v>0.5128688983763711</v>
      </c>
    </row>
    <row r="729" spans="1:6" ht="12.75">
      <c r="A729" s="11" t="s">
        <v>2923</v>
      </c>
      <c r="B729" s="13">
        <v>2901800</v>
      </c>
      <c r="C729" s="13"/>
      <c r="D729" s="13">
        <v>1684525</v>
      </c>
      <c r="E729" s="11"/>
      <c r="F729" s="14">
        <f t="shared" si="19"/>
        <v>0.5805103728720105</v>
      </c>
    </row>
    <row r="730" spans="1:6" ht="12.75">
      <c r="A730" s="11" t="s">
        <v>2924</v>
      </c>
      <c r="B730" s="13">
        <v>9051600</v>
      </c>
      <c r="C730" s="13"/>
      <c r="D730" s="13">
        <v>3995600</v>
      </c>
      <c r="E730" s="11"/>
      <c r="F730" s="14">
        <f t="shared" si="19"/>
        <v>0.44142472049140485</v>
      </c>
    </row>
    <row r="731" spans="1:6" ht="12.75">
      <c r="A731" s="11" t="s">
        <v>2925</v>
      </c>
      <c r="B731" s="13">
        <v>2911500</v>
      </c>
      <c r="C731" s="13"/>
      <c r="D731" s="13">
        <v>1415700</v>
      </c>
      <c r="E731" s="11"/>
      <c r="F731" s="14">
        <f t="shared" si="19"/>
        <v>0.4862442040185471</v>
      </c>
    </row>
    <row r="732" spans="1:6" ht="12.75">
      <c r="A732" s="11" t="s">
        <v>2926</v>
      </c>
      <c r="B732" s="13">
        <v>21927500</v>
      </c>
      <c r="C732" s="13"/>
      <c r="D732" s="13">
        <v>11689350</v>
      </c>
      <c r="E732" s="11"/>
      <c r="F732" s="14">
        <f t="shared" si="19"/>
        <v>0.533090867631969</v>
      </c>
    </row>
    <row r="733" spans="1:6" ht="12.75">
      <c r="A733" s="11" t="s">
        <v>2927</v>
      </c>
      <c r="B733" s="13">
        <v>31578700</v>
      </c>
      <c r="C733" s="13"/>
      <c r="D733" s="13">
        <v>14229175</v>
      </c>
      <c r="E733" s="11"/>
      <c r="F733" s="14">
        <f t="shared" si="19"/>
        <v>0.45059407132022533</v>
      </c>
    </row>
    <row r="734" spans="1:6" ht="12.75">
      <c r="A734" s="11" t="s">
        <v>2928</v>
      </c>
      <c r="B734" s="13">
        <v>21643900</v>
      </c>
      <c r="C734" s="13"/>
      <c r="D734" s="13">
        <v>12143750</v>
      </c>
      <c r="E734" s="11"/>
      <c r="F734" s="14">
        <f t="shared" si="19"/>
        <v>0.5610703246642241</v>
      </c>
    </row>
    <row r="735" spans="1:6" ht="12.75">
      <c r="A735" s="11" t="s">
        <v>2929</v>
      </c>
      <c r="B735" s="13">
        <v>28035900</v>
      </c>
      <c r="C735" s="13"/>
      <c r="D735" s="13">
        <v>13801400</v>
      </c>
      <c r="E735" s="11"/>
      <c r="F735" s="14">
        <f t="shared" si="19"/>
        <v>0.4922759747323967</v>
      </c>
    </row>
    <row r="736" spans="1:6" ht="12.75">
      <c r="A736" s="11" t="s">
        <v>2930</v>
      </c>
      <c r="B736" s="13">
        <v>35581400</v>
      </c>
      <c r="C736" s="13"/>
      <c r="D736" s="13">
        <v>16200500</v>
      </c>
      <c r="E736" s="11"/>
      <c r="F736" s="14">
        <f t="shared" si="19"/>
        <v>0.45530811041724045</v>
      </c>
    </row>
    <row r="737" spans="1:6" ht="12.75">
      <c r="A737" s="11" t="s">
        <v>2931</v>
      </c>
      <c r="B737" s="13">
        <v>4001000</v>
      </c>
      <c r="C737" s="13"/>
      <c r="D737" s="13">
        <v>2261400</v>
      </c>
      <c r="E737" s="11"/>
      <c r="F737" s="14">
        <f t="shared" si="19"/>
        <v>0.5652086978255436</v>
      </c>
    </row>
    <row r="738" spans="1:6" ht="12.75">
      <c r="A738" s="11" t="s">
        <v>2932</v>
      </c>
      <c r="B738" s="13">
        <v>33857200</v>
      </c>
      <c r="C738" s="13"/>
      <c r="D738" s="13">
        <v>19290175</v>
      </c>
      <c r="E738" s="11"/>
      <c r="F738" s="14">
        <f t="shared" si="19"/>
        <v>0.5697510426142741</v>
      </c>
    </row>
    <row r="739" spans="1:6" ht="12.75">
      <c r="A739" s="11" t="s">
        <v>2933</v>
      </c>
      <c r="B739" s="13">
        <v>48261100</v>
      </c>
      <c r="C739" s="13"/>
      <c r="D739" s="13">
        <v>27429725</v>
      </c>
      <c r="E739" s="11"/>
      <c r="F739" s="14">
        <f t="shared" si="19"/>
        <v>0.5683609573756089</v>
      </c>
    </row>
    <row r="740" spans="1:6" ht="12.75">
      <c r="A740" s="11" t="s">
        <v>2934</v>
      </c>
      <c r="B740" s="13">
        <v>26855300</v>
      </c>
      <c r="C740" s="13"/>
      <c r="D740" s="13">
        <v>13561550</v>
      </c>
      <c r="E740" s="11"/>
      <c r="F740" s="14">
        <f t="shared" si="19"/>
        <v>0.504985980420997</v>
      </c>
    </row>
    <row r="741" spans="1:6" ht="12.75">
      <c r="A741" s="11" t="s">
        <v>2935</v>
      </c>
      <c r="B741" s="13">
        <v>13832800</v>
      </c>
      <c r="C741" s="13"/>
      <c r="D741" s="13">
        <v>6125950</v>
      </c>
      <c r="E741" s="11"/>
      <c r="F741" s="14">
        <f t="shared" si="19"/>
        <v>0.4428568330345266</v>
      </c>
    </row>
    <row r="742" spans="1:6" ht="12.75">
      <c r="A742" s="11"/>
      <c r="B742" s="13"/>
      <c r="C742" s="13"/>
      <c r="D742" s="13"/>
      <c r="E742" s="11"/>
      <c r="F742" s="45"/>
    </row>
    <row r="743" spans="1:6" ht="12.75">
      <c r="A743" s="46" t="s">
        <v>2028</v>
      </c>
      <c r="B743" s="47"/>
      <c r="C743" s="47"/>
      <c r="D743" s="47"/>
      <c r="E743" s="47"/>
      <c r="F743" s="48"/>
    </row>
    <row r="744" spans="1:6" ht="12.75">
      <c r="A744" s="49"/>
      <c r="B744" s="11"/>
      <c r="C744" s="11"/>
      <c r="D744" s="11"/>
      <c r="E744" s="11"/>
      <c r="F744" s="45"/>
    </row>
    <row r="745" spans="1:6" ht="12.75">
      <c r="A745" s="20" t="s">
        <v>1448</v>
      </c>
      <c r="B745" s="5">
        <v>2003</v>
      </c>
      <c r="C745" s="5" t="s">
        <v>1449</v>
      </c>
      <c r="D745" s="5">
        <v>2003</v>
      </c>
      <c r="E745" s="20"/>
      <c r="F745" s="50"/>
    </row>
    <row r="746" spans="1:6" ht="13.5" thickBot="1">
      <c r="A746" s="51" t="s">
        <v>1450</v>
      </c>
      <c r="B746" s="52" t="s">
        <v>1451</v>
      </c>
      <c r="C746" s="51"/>
      <c r="D746" s="51" t="s">
        <v>1452</v>
      </c>
      <c r="E746" s="51"/>
      <c r="F746" s="53" t="s">
        <v>1453</v>
      </c>
    </row>
    <row r="747" spans="1:6" ht="12.75">
      <c r="A747" s="11"/>
      <c r="B747" s="13"/>
      <c r="C747" s="13"/>
      <c r="D747" s="13"/>
      <c r="E747" s="11"/>
      <c r="F747" s="45"/>
    </row>
    <row r="748" spans="1:6" ht="12.75">
      <c r="A748" s="15" t="s">
        <v>2936</v>
      </c>
      <c r="B748" s="9">
        <f>SUM(B749:B763)</f>
        <v>288321800</v>
      </c>
      <c r="C748" s="9"/>
      <c r="D748" s="9">
        <f>SUM(D749:D763)</f>
        <v>146248845</v>
      </c>
      <c r="E748" s="43"/>
      <c r="F748" s="10">
        <f aca="true" t="shared" si="20" ref="F748:F759">SUM(D748/B748)</f>
        <v>0.5072417174143613</v>
      </c>
    </row>
    <row r="749" spans="1:6" ht="12.75">
      <c r="A749" s="11" t="s">
        <v>1113</v>
      </c>
      <c r="B749" s="13">
        <v>27434600</v>
      </c>
      <c r="C749" s="13"/>
      <c r="D749" s="13">
        <v>13715300</v>
      </c>
      <c r="E749" s="11"/>
      <c r="F749" s="14">
        <f t="shared" si="20"/>
        <v>0.4999270993562873</v>
      </c>
    </row>
    <row r="750" spans="1:6" ht="12.75">
      <c r="A750" s="11" t="s">
        <v>2937</v>
      </c>
      <c r="B750" s="13">
        <v>22597600</v>
      </c>
      <c r="C750" s="13"/>
      <c r="D750" s="13">
        <v>11153150</v>
      </c>
      <c r="E750" s="11"/>
      <c r="F750" s="14">
        <f t="shared" si="20"/>
        <v>0.49355462526994015</v>
      </c>
    </row>
    <row r="751" spans="1:6" ht="12.75">
      <c r="A751" s="11" t="s">
        <v>2938</v>
      </c>
      <c r="B751" s="13">
        <v>5885600</v>
      </c>
      <c r="C751" s="13"/>
      <c r="D751" s="13">
        <v>2870650</v>
      </c>
      <c r="E751" s="11"/>
      <c r="F751" s="14">
        <f t="shared" si="20"/>
        <v>0.48774126682071495</v>
      </c>
    </row>
    <row r="752" spans="1:6" ht="12.75">
      <c r="A752" s="11" t="s">
        <v>2939</v>
      </c>
      <c r="B752" s="13">
        <v>12307900</v>
      </c>
      <c r="C752" s="13"/>
      <c r="D752" s="13">
        <v>7186100</v>
      </c>
      <c r="E752" s="11"/>
      <c r="F752" s="14">
        <f t="shared" si="20"/>
        <v>0.5838607723494667</v>
      </c>
    </row>
    <row r="753" spans="1:6" ht="12.75">
      <c r="A753" s="11" t="s">
        <v>2940</v>
      </c>
      <c r="B753" s="13">
        <v>12979000</v>
      </c>
      <c r="C753" s="13"/>
      <c r="D753" s="13">
        <v>7077300</v>
      </c>
      <c r="E753" s="11"/>
      <c r="F753" s="14">
        <f t="shared" si="20"/>
        <v>0.5452885430310501</v>
      </c>
    </row>
    <row r="754" spans="1:6" ht="12.75">
      <c r="A754" s="11" t="s">
        <v>2941</v>
      </c>
      <c r="B754" s="13">
        <v>29508600</v>
      </c>
      <c r="C754" s="13"/>
      <c r="D754" s="13">
        <v>15439150</v>
      </c>
      <c r="E754" s="11"/>
      <c r="F754" s="14">
        <f t="shared" si="20"/>
        <v>0.5232084883728811</v>
      </c>
    </row>
    <row r="755" spans="1:6" ht="12.75">
      <c r="A755" s="11" t="s">
        <v>2942</v>
      </c>
      <c r="B755" s="13">
        <v>30557600</v>
      </c>
      <c r="C755" s="13"/>
      <c r="D755" s="13">
        <v>16781300</v>
      </c>
      <c r="E755" s="11"/>
      <c r="F755" s="14">
        <f t="shared" si="20"/>
        <v>0.5491694373903709</v>
      </c>
    </row>
    <row r="756" spans="1:6" ht="12.75">
      <c r="A756" s="11" t="s">
        <v>2943</v>
      </c>
      <c r="B756" s="13">
        <v>38898400</v>
      </c>
      <c r="C756" s="13"/>
      <c r="D756" s="13">
        <v>20696575</v>
      </c>
      <c r="E756" s="11"/>
      <c r="F756" s="14">
        <f t="shared" si="20"/>
        <v>0.532067514345063</v>
      </c>
    </row>
    <row r="757" spans="1:6" ht="12.75">
      <c r="A757" s="11" t="s">
        <v>2944</v>
      </c>
      <c r="B757" s="13">
        <v>19710700</v>
      </c>
      <c r="C757" s="13"/>
      <c r="D757" s="13">
        <v>10585975</v>
      </c>
      <c r="E757" s="11"/>
      <c r="F757" s="14">
        <f t="shared" si="20"/>
        <v>0.5370674303804532</v>
      </c>
    </row>
    <row r="758" spans="1:6" ht="12.75">
      <c r="A758" s="11" t="s">
        <v>361</v>
      </c>
      <c r="B758" s="13">
        <v>50730000</v>
      </c>
      <c r="C758" s="13"/>
      <c r="D758" s="13">
        <v>27711875</v>
      </c>
      <c r="E758" s="11"/>
      <c r="F758" s="14">
        <f t="shared" si="20"/>
        <v>0.5462620737236349</v>
      </c>
    </row>
    <row r="759" spans="1:6" ht="12.75">
      <c r="A759" s="11" t="s">
        <v>362</v>
      </c>
      <c r="B759" s="13">
        <v>14755700</v>
      </c>
      <c r="C759" s="13"/>
      <c r="D759" s="13">
        <v>5258520</v>
      </c>
      <c r="E759" s="11"/>
      <c r="F759" s="14">
        <f t="shared" si="20"/>
        <v>0.35637211382719897</v>
      </c>
    </row>
    <row r="760" spans="1:6" ht="12.75">
      <c r="A760" s="44" t="s">
        <v>363</v>
      </c>
      <c r="B760" s="13"/>
      <c r="C760" s="13"/>
      <c r="D760" s="13"/>
      <c r="E760" s="11"/>
      <c r="F760" s="14"/>
    </row>
    <row r="761" spans="1:6" ht="12.75">
      <c r="A761" s="11" t="s">
        <v>364</v>
      </c>
      <c r="B761" s="13">
        <v>7729500</v>
      </c>
      <c r="C761" s="13"/>
      <c r="D761" s="13">
        <v>3238950</v>
      </c>
      <c r="E761" s="11"/>
      <c r="F761" s="14">
        <f>SUM(D761/B761)</f>
        <v>0.41903745391034347</v>
      </c>
    </row>
    <row r="762" spans="1:6" ht="12.75">
      <c r="A762" s="44" t="s">
        <v>363</v>
      </c>
      <c r="B762" s="13"/>
      <c r="C762" s="13"/>
      <c r="D762" s="13"/>
      <c r="E762" s="11"/>
      <c r="F762" s="14"/>
    </row>
    <row r="763" spans="1:6" ht="12.75">
      <c r="A763" s="11" t="s">
        <v>365</v>
      </c>
      <c r="B763" s="13">
        <v>15226600</v>
      </c>
      <c r="C763" s="13"/>
      <c r="D763" s="13">
        <v>4534000</v>
      </c>
      <c r="E763" s="11"/>
      <c r="F763" s="14">
        <f>SUM(D763/B763)</f>
        <v>0.2977683790209239</v>
      </c>
    </row>
    <row r="764" spans="1:6" ht="12.75">
      <c r="A764" s="44" t="s">
        <v>363</v>
      </c>
      <c r="B764" s="13"/>
      <c r="C764" s="13"/>
      <c r="D764" s="13"/>
      <c r="E764" s="11"/>
      <c r="F764" s="14"/>
    </row>
    <row r="765" spans="1:6" ht="12.75">
      <c r="A765" s="11"/>
      <c r="B765" s="13"/>
      <c r="C765" s="13"/>
      <c r="D765" s="13"/>
      <c r="E765" s="11"/>
      <c r="F765" s="14"/>
    </row>
    <row r="766" spans="1:6" ht="12.75">
      <c r="A766" s="11"/>
      <c r="B766" s="13"/>
      <c r="C766" s="13"/>
      <c r="D766" s="13"/>
      <c r="E766" s="11"/>
      <c r="F766" s="45"/>
    </row>
    <row r="767" spans="1:6" ht="15.75">
      <c r="A767" s="54" t="s">
        <v>1688</v>
      </c>
      <c r="B767" s="9">
        <f>+B689+B696+B706+B714+B718+B728+B748</f>
        <v>1852271200</v>
      </c>
      <c r="C767" s="9"/>
      <c r="D767" s="9">
        <f>+D689+D696+D706+D714+D718+D728+D748</f>
        <v>1033488731</v>
      </c>
      <c r="E767" s="43"/>
      <c r="F767" s="10">
        <f>SUM(D767/B767)</f>
        <v>0.5579575663650118</v>
      </c>
    </row>
    <row r="768" spans="1:6" ht="12.75">
      <c r="A768" s="11"/>
      <c r="B768" s="9"/>
      <c r="C768" s="9"/>
      <c r="D768" s="9"/>
      <c r="E768" s="43"/>
      <c r="F768" s="10"/>
    </row>
    <row r="769" spans="1:6" ht="12.75">
      <c r="A769" s="11"/>
      <c r="B769" s="13"/>
      <c r="C769" s="13"/>
      <c r="D769" s="13"/>
      <c r="E769" s="11"/>
      <c r="F769" s="45"/>
    </row>
    <row r="770" spans="1:6" ht="12.75">
      <c r="A770" s="11"/>
      <c r="B770" s="13"/>
      <c r="C770" s="13"/>
      <c r="D770" s="13"/>
      <c r="E770" s="11"/>
      <c r="F770" s="45"/>
    </row>
    <row r="771" spans="1:6" ht="12.75">
      <c r="A771" s="46" t="s">
        <v>366</v>
      </c>
      <c r="B771" s="47"/>
      <c r="C771" s="47"/>
      <c r="D771" s="47"/>
      <c r="E771" s="47"/>
      <c r="F771" s="48"/>
    </row>
    <row r="772" spans="1:6" ht="12.75">
      <c r="A772" s="49"/>
      <c r="B772" s="11"/>
      <c r="C772" s="11"/>
      <c r="D772" s="11"/>
      <c r="E772" s="11"/>
      <c r="F772" s="45"/>
    </row>
    <row r="773" spans="1:6" ht="12.75">
      <c r="A773" s="20" t="s">
        <v>1448</v>
      </c>
      <c r="B773" s="5">
        <v>2003</v>
      </c>
      <c r="C773" s="5" t="s">
        <v>1449</v>
      </c>
      <c r="D773" s="5">
        <v>2003</v>
      </c>
      <c r="E773" s="20"/>
      <c r="F773" s="50"/>
    </row>
    <row r="774" spans="1:6" ht="13.5" thickBot="1">
      <c r="A774" s="51" t="s">
        <v>1450</v>
      </c>
      <c r="B774" s="52" t="s">
        <v>1451</v>
      </c>
      <c r="C774" s="51"/>
      <c r="D774" s="51" t="s">
        <v>1452</v>
      </c>
      <c r="E774" s="51"/>
      <c r="F774" s="53" t="s">
        <v>1453</v>
      </c>
    </row>
    <row r="775" spans="1:6" ht="12.75">
      <c r="A775" s="11"/>
      <c r="B775" s="13"/>
      <c r="C775" s="13"/>
      <c r="D775" s="13"/>
      <c r="E775" s="11"/>
      <c r="F775" s="45"/>
    </row>
    <row r="776" spans="1:6" ht="12.75">
      <c r="A776" s="15" t="s">
        <v>367</v>
      </c>
      <c r="B776" s="9">
        <v>2683607500</v>
      </c>
      <c r="C776" s="9"/>
      <c r="D776" s="9">
        <v>142520090</v>
      </c>
      <c r="E776" s="43"/>
      <c r="F776" s="10">
        <f aca="true" t="shared" si="21" ref="F776:F807">SUM(D776/B776)</f>
        <v>0.05310765080213854</v>
      </c>
    </row>
    <row r="777" spans="1:6" ht="12.75">
      <c r="A777" s="15" t="s">
        <v>368</v>
      </c>
      <c r="B777" s="9">
        <v>307199800</v>
      </c>
      <c r="C777" s="9"/>
      <c r="D777" s="9">
        <v>19300170</v>
      </c>
      <c r="E777" s="56"/>
      <c r="F777" s="10">
        <f t="shared" si="21"/>
        <v>0.0628261151211687</v>
      </c>
    </row>
    <row r="778" spans="1:6" ht="12.75">
      <c r="A778" s="15" t="s">
        <v>369</v>
      </c>
      <c r="B778" s="9">
        <v>1940674600</v>
      </c>
      <c r="C778" s="9"/>
      <c r="D778" s="9">
        <v>104260040</v>
      </c>
      <c r="E778" s="56"/>
      <c r="F778" s="10">
        <f t="shared" si="21"/>
        <v>0.053723607244614835</v>
      </c>
    </row>
    <row r="779" spans="1:6" ht="12.75">
      <c r="A779" s="15" t="s">
        <v>370</v>
      </c>
      <c r="B779" s="9">
        <f>SUM(B780:B782)</f>
        <v>2439731900</v>
      </c>
      <c r="C779" s="9"/>
      <c r="D779" s="9">
        <f>SUM(D780:D782)</f>
        <v>130428025</v>
      </c>
      <c r="E779" s="56"/>
      <c r="F779" s="10">
        <f t="shared" si="21"/>
        <v>0.05345998263169818</v>
      </c>
    </row>
    <row r="780" spans="1:6" ht="12.75">
      <c r="A780" s="11" t="s">
        <v>371</v>
      </c>
      <c r="B780" s="13">
        <v>49428600</v>
      </c>
      <c r="C780" s="13"/>
      <c r="D780" s="13">
        <v>2415320</v>
      </c>
      <c r="E780" s="11"/>
      <c r="F780" s="14">
        <f t="shared" si="21"/>
        <v>0.048864827245764596</v>
      </c>
    </row>
    <row r="781" spans="1:6" ht="12.75">
      <c r="A781" s="11" t="s">
        <v>372</v>
      </c>
      <c r="B781" s="13">
        <v>931233600</v>
      </c>
      <c r="C781" s="13"/>
      <c r="D781" s="13">
        <v>49771310</v>
      </c>
      <c r="E781" s="11"/>
      <c r="F781" s="14">
        <f t="shared" si="21"/>
        <v>0.05344664324826767</v>
      </c>
    </row>
    <row r="782" spans="1:6" ht="12.75">
      <c r="A782" s="11" t="s">
        <v>373</v>
      </c>
      <c r="B782" s="13">
        <v>1459069700</v>
      </c>
      <c r="C782" s="13"/>
      <c r="D782" s="13">
        <v>78241395</v>
      </c>
      <c r="E782" s="11"/>
      <c r="F782" s="14">
        <f t="shared" si="21"/>
        <v>0.05362416545282244</v>
      </c>
    </row>
    <row r="783" spans="1:6" ht="12.75">
      <c r="A783" s="15" t="s">
        <v>374</v>
      </c>
      <c r="B783" s="9">
        <f>SUM(B784:B792)</f>
        <v>7555091800</v>
      </c>
      <c r="C783" s="9"/>
      <c r="D783" s="9">
        <f>SUM(D784:D792)</f>
        <v>381833255</v>
      </c>
      <c r="E783" s="56"/>
      <c r="F783" s="10">
        <f t="shared" si="21"/>
        <v>0.05053985644489455</v>
      </c>
    </row>
    <row r="784" spans="1:6" ht="12.75">
      <c r="A784" s="11" t="s">
        <v>375</v>
      </c>
      <c r="B784" s="13">
        <v>1584006100</v>
      </c>
      <c r="C784" s="13"/>
      <c r="D784" s="13">
        <v>80981010</v>
      </c>
      <c r="E784" s="11"/>
      <c r="F784" s="14">
        <f t="shared" si="21"/>
        <v>0.05112417812027365</v>
      </c>
    </row>
    <row r="785" spans="1:6" ht="12.75">
      <c r="A785" s="11" t="s">
        <v>376</v>
      </c>
      <c r="B785" s="13">
        <v>202688600</v>
      </c>
      <c r="C785" s="13"/>
      <c r="D785" s="13">
        <v>10959570</v>
      </c>
      <c r="E785" s="11"/>
      <c r="F785" s="14">
        <f t="shared" si="21"/>
        <v>0.05407097389789066</v>
      </c>
    </row>
    <row r="786" spans="1:6" ht="12.75">
      <c r="A786" s="11" t="s">
        <v>377</v>
      </c>
      <c r="B786" s="13">
        <v>556538100</v>
      </c>
      <c r="C786" s="13"/>
      <c r="D786" s="13">
        <v>24721330</v>
      </c>
      <c r="E786" s="11"/>
      <c r="F786" s="14">
        <f t="shared" si="21"/>
        <v>0.04441983397003727</v>
      </c>
    </row>
    <row r="787" spans="1:6" ht="12.75">
      <c r="A787" s="11" t="s">
        <v>378</v>
      </c>
      <c r="B787" s="13">
        <v>1228580300</v>
      </c>
      <c r="C787" s="13"/>
      <c r="D787" s="13">
        <v>62950470</v>
      </c>
      <c r="E787" s="11"/>
      <c r="F787" s="14">
        <f t="shared" si="21"/>
        <v>0.05123838466236191</v>
      </c>
    </row>
    <row r="788" spans="1:6" ht="12.75">
      <c r="A788" s="11" t="s">
        <v>379</v>
      </c>
      <c r="B788" s="13">
        <v>144487700</v>
      </c>
      <c r="C788" s="13"/>
      <c r="D788" s="13">
        <v>7629730</v>
      </c>
      <c r="E788" s="11"/>
      <c r="F788" s="14">
        <f t="shared" si="21"/>
        <v>0.05280539450762937</v>
      </c>
    </row>
    <row r="789" spans="1:6" ht="12.75">
      <c r="A789" s="11" t="s">
        <v>380</v>
      </c>
      <c r="B789" s="13">
        <v>718622300</v>
      </c>
      <c r="C789" s="13"/>
      <c r="D789" s="13">
        <v>37073660</v>
      </c>
      <c r="E789" s="11"/>
      <c r="F789" s="14">
        <f t="shared" si="21"/>
        <v>0.05158991030475954</v>
      </c>
    </row>
    <row r="790" spans="1:6" ht="12.75">
      <c r="A790" s="11" t="s">
        <v>381</v>
      </c>
      <c r="B790" s="13">
        <v>930743600</v>
      </c>
      <c r="C790" s="13"/>
      <c r="D790" s="13">
        <v>45822930</v>
      </c>
      <c r="E790" s="11"/>
      <c r="F790" s="14">
        <f t="shared" si="21"/>
        <v>0.04923260283498054</v>
      </c>
    </row>
    <row r="791" spans="1:6" ht="12.75">
      <c r="A791" s="11" t="s">
        <v>382</v>
      </c>
      <c r="B791" s="13">
        <v>1252450100</v>
      </c>
      <c r="C791" s="13"/>
      <c r="D791" s="13">
        <v>63558020</v>
      </c>
      <c r="E791" s="11"/>
      <c r="F791" s="14">
        <f t="shared" si="21"/>
        <v>0.050746947922316425</v>
      </c>
    </row>
    <row r="792" spans="1:6" ht="12.75">
      <c r="A792" s="11" t="s">
        <v>383</v>
      </c>
      <c r="B792" s="13">
        <v>936975000</v>
      </c>
      <c r="C792" s="13"/>
      <c r="D792" s="13">
        <v>48136535</v>
      </c>
      <c r="E792" s="11"/>
      <c r="F792" s="14">
        <f t="shared" si="21"/>
        <v>0.051374407001254035</v>
      </c>
    </row>
    <row r="793" spans="1:6" ht="12.75">
      <c r="A793" s="15" t="s">
        <v>384</v>
      </c>
      <c r="B793" s="9">
        <f>SUM(B794:B798)</f>
        <v>5510498800</v>
      </c>
      <c r="C793" s="9"/>
      <c r="D793" s="9">
        <f>SUM(D794:D798)</f>
        <v>286296740</v>
      </c>
      <c r="E793" s="56"/>
      <c r="F793" s="10">
        <f t="shared" si="21"/>
        <v>0.05195477766912861</v>
      </c>
    </row>
    <row r="794" spans="1:6" ht="12.75">
      <c r="A794" s="11" t="s">
        <v>385</v>
      </c>
      <c r="B794" s="13">
        <v>191667400</v>
      </c>
      <c r="C794" s="13"/>
      <c r="D794" s="13">
        <v>9245830</v>
      </c>
      <c r="E794" s="11"/>
      <c r="F794" s="14">
        <f t="shared" si="21"/>
        <v>0.04823892847714322</v>
      </c>
    </row>
    <row r="795" spans="1:6" ht="12.75">
      <c r="A795" s="11" t="s">
        <v>2087</v>
      </c>
      <c r="B795" s="13">
        <v>1421619700</v>
      </c>
      <c r="C795" s="13"/>
      <c r="D795" s="13">
        <v>72491040</v>
      </c>
      <c r="E795" s="11"/>
      <c r="F795" s="14">
        <f t="shared" si="21"/>
        <v>0.050991865123984986</v>
      </c>
    </row>
    <row r="796" spans="1:6" ht="12.75">
      <c r="A796" s="11" t="s">
        <v>2088</v>
      </c>
      <c r="B796" s="13">
        <v>2620586500</v>
      </c>
      <c r="C796" s="13"/>
      <c r="D796" s="13">
        <v>141388680</v>
      </c>
      <c r="E796" s="11"/>
      <c r="F796" s="14">
        <f t="shared" si="21"/>
        <v>0.05395306737632969</v>
      </c>
    </row>
    <row r="797" spans="1:6" ht="12.75">
      <c r="A797" s="11" t="s">
        <v>2089</v>
      </c>
      <c r="B797" s="13">
        <v>1008987400</v>
      </c>
      <c r="C797" s="13"/>
      <c r="D797" s="13">
        <v>48408030</v>
      </c>
      <c r="E797" s="11"/>
      <c r="F797" s="14">
        <f t="shared" si="21"/>
        <v>0.0479768429219235</v>
      </c>
    </row>
    <row r="798" spans="1:6" ht="12.75">
      <c r="A798" s="11" t="s">
        <v>2090</v>
      </c>
      <c r="B798" s="13">
        <v>267637800</v>
      </c>
      <c r="C798" s="13"/>
      <c r="D798" s="13">
        <v>14763160</v>
      </c>
      <c r="E798" s="11"/>
      <c r="F798" s="14">
        <f t="shared" si="21"/>
        <v>0.05516096754643776</v>
      </c>
    </row>
    <row r="799" spans="1:6" ht="12.75">
      <c r="A799" s="15" t="s">
        <v>2091</v>
      </c>
      <c r="B799" s="9">
        <v>300277500</v>
      </c>
      <c r="C799" s="9"/>
      <c r="D799" s="9">
        <v>15783355</v>
      </c>
      <c r="E799" s="56"/>
      <c r="F799" s="10">
        <f t="shared" si="21"/>
        <v>0.052562562962592936</v>
      </c>
    </row>
    <row r="800" spans="1:6" ht="12.75">
      <c r="A800" s="15" t="s">
        <v>2092</v>
      </c>
      <c r="B800" s="9">
        <f>SUM(B801:B806)</f>
        <v>3717856900</v>
      </c>
      <c r="C800" s="9"/>
      <c r="D800" s="9">
        <f>SUM(D801:D806)</f>
        <v>191399700</v>
      </c>
      <c r="E800" s="56"/>
      <c r="F800" s="10">
        <f t="shared" si="21"/>
        <v>0.05148119068272908</v>
      </c>
    </row>
    <row r="801" spans="1:6" ht="12.75">
      <c r="A801" s="11" t="s">
        <v>2093</v>
      </c>
      <c r="B801" s="13">
        <v>37494800</v>
      </c>
      <c r="C801" s="13"/>
      <c r="D801" s="13">
        <v>2009460</v>
      </c>
      <c r="E801" s="11"/>
      <c r="F801" s="14">
        <f t="shared" si="21"/>
        <v>0.05359303156704397</v>
      </c>
    </row>
    <row r="802" spans="1:6" ht="12.75">
      <c r="A802" s="11" t="s">
        <v>2094</v>
      </c>
      <c r="B802" s="13">
        <v>77051000</v>
      </c>
      <c r="C802" s="13"/>
      <c r="D802" s="13">
        <v>3887680</v>
      </c>
      <c r="E802" s="11"/>
      <c r="F802" s="14">
        <f t="shared" si="21"/>
        <v>0.05045593178544081</v>
      </c>
    </row>
    <row r="803" spans="1:6" ht="12.75">
      <c r="A803" s="11" t="s">
        <v>2095</v>
      </c>
      <c r="B803" s="13">
        <v>51785100</v>
      </c>
      <c r="C803" s="13"/>
      <c r="D803" s="13">
        <v>2782740</v>
      </c>
      <c r="E803" s="11"/>
      <c r="F803" s="14">
        <f t="shared" si="21"/>
        <v>0.053736306389289584</v>
      </c>
    </row>
    <row r="804" spans="1:6" ht="12.75">
      <c r="A804" s="11" t="s">
        <v>2096</v>
      </c>
      <c r="B804" s="13">
        <v>916720700</v>
      </c>
      <c r="C804" s="13"/>
      <c r="D804" s="13">
        <v>50622115</v>
      </c>
      <c r="E804" s="11"/>
      <c r="F804" s="14">
        <f t="shared" si="21"/>
        <v>0.055220870435237254</v>
      </c>
    </row>
    <row r="805" spans="1:6" ht="12.75">
      <c r="A805" s="11" t="s">
        <v>392</v>
      </c>
      <c r="B805" s="13">
        <v>2546768100</v>
      </c>
      <c r="C805" s="13"/>
      <c r="D805" s="13">
        <v>127688415</v>
      </c>
      <c r="E805" s="11"/>
      <c r="F805" s="14">
        <f t="shared" si="21"/>
        <v>0.05013743300774028</v>
      </c>
    </row>
    <row r="806" spans="1:6" ht="12.75">
      <c r="A806" s="11" t="s">
        <v>2104</v>
      </c>
      <c r="B806" s="13">
        <v>88037200</v>
      </c>
      <c r="C806" s="13"/>
      <c r="D806" s="13">
        <v>4409290</v>
      </c>
      <c r="E806" s="11"/>
      <c r="F806" s="14">
        <f t="shared" si="21"/>
        <v>0.05008439614163104</v>
      </c>
    </row>
    <row r="807" spans="1:6" ht="12.75">
      <c r="A807" s="15" t="s">
        <v>2105</v>
      </c>
      <c r="B807" s="9">
        <f>SUM(B808:B809)</f>
        <v>1390600200</v>
      </c>
      <c r="C807" s="9"/>
      <c r="D807" s="9">
        <f>SUM(D808:D809)</f>
        <v>68125975</v>
      </c>
      <c r="E807" s="56"/>
      <c r="F807" s="10">
        <f t="shared" si="21"/>
        <v>0.048990338847930553</v>
      </c>
    </row>
    <row r="808" spans="1:6" ht="12.75">
      <c r="A808" s="11" t="s">
        <v>2106</v>
      </c>
      <c r="B808" s="13">
        <v>262965000</v>
      </c>
      <c r="C808" s="13"/>
      <c r="D808" s="13">
        <v>13129610</v>
      </c>
      <c r="E808" s="11"/>
      <c r="F808" s="14">
        <f aca="true" t="shared" si="22" ref="F808:F825">SUM(D808/B808)</f>
        <v>0.04992911604205883</v>
      </c>
    </row>
    <row r="809" spans="1:6" ht="12.75">
      <c r="A809" s="11" t="s">
        <v>2107</v>
      </c>
      <c r="B809" s="13">
        <v>1127635200</v>
      </c>
      <c r="C809" s="13"/>
      <c r="D809" s="13">
        <v>54996365</v>
      </c>
      <c r="E809" s="11"/>
      <c r="F809" s="14">
        <f t="shared" si="22"/>
        <v>0.04877141561384391</v>
      </c>
    </row>
    <row r="810" spans="1:6" ht="12.75">
      <c r="A810" s="15" t="s">
        <v>2108</v>
      </c>
      <c r="B810" s="9">
        <f>SUM(B811:B816)</f>
        <v>1182727100</v>
      </c>
      <c r="C810" s="9"/>
      <c r="D810" s="9">
        <f>SUM(D811:D816)</f>
        <v>58250470</v>
      </c>
      <c r="E810" s="56"/>
      <c r="F810" s="10">
        <f t="shared" si="22"/>
        <v>0.049250981058944196</v>
      </c>
    </row>
    <row r="811" spans="1:6" ht="12.75">
      <c r="A811" s="11" t="s">
        <v>2109</v>
      </c>
      <c r="B811" s="13">
        <v>87541000</v>
      </c>
      <c r="C811" s="13"/>
      <c r="D811" s="13">
        <v>4125140</v>
      </c>
      <c r="E811" s="11"/>
      <c r="F811" s="14">
        <f t="shared" si="22"/>
        <v>0.0471223769433751</v>
      </c>
    </row>
    <row r="812" spans="1:6" ht="12.75">
      <c r="A812" s="11" t="s">
        <v>2110</v>
      </c>
      <c r="B812" s="13">
        <v>103061400</v>
      </c>
      <c r="C812" s="13"/>
      <c r="D812" s="13">
        <v>4988040</v>
      </c>
      <c r="E812" s="11"/>
      <c r="F812" s="14">
        <f t="shared" si="22"/>
        <v>0.04839872153881084</v>
      </c>
    </row>
    <row r="813" spans="1:6" ht="12.75">
      <c r="A813" s="11" t="s">
        <v>2111</v>
      </c>
      <c r="B813" s="13">
        <v>234170100</v>
      </c>
      <c r="C813" s="13"/>
      <c r="D813" s="13">
        <v>11903360</v>
      </c>
      <c r="E813" s="11"/>
      <c r="F813" s="14">
        <f t="shared" si="22"/>
        <v>0.05083210879612726</v>
      </c>
    </row>
    <row r="814" spans="1:6" ht="12.75">
      <c r="A814" s="11" t="s">
        <v>2112</v>
      </c>
      <c r="B814" s="13">
        <v>2044400</v>
      </c>
      <c r="C814" s="13"/>
      <c r="D814" s="13">
        <v>97080</v>
      </c>
      <c r="E814" s="11"/>
      <c r="F814" s="14">
        <f t="shared" si="22"/>
        <v>0.04748581490901976</v>
      </c>
    </row>
    <row r="815" spans="1:6" ht="12.75">
      <c r="A815" s="11" t="s">
        <v>2930</v>
      </c>
      <c r="B815" s="13">
        <v>366859000</v>
      </c>
      <c r="C815" s="13"/>
      <c r="D815" s="13">
        <v>18553640</v>
      </c>
      <c r="E815" s="11"/>
      <c r="F815" s="14">
        <f t="shared" si="22"/>
        <v>0.05057430784034193</v>
      </c>
    </row>
    <row r="816" spans="1:6" ht="12.75">
      <c r="A816" s="11" t="s">
        <v>2113</v>
      </c>
      <c r="B816" s="13">
        <v>389051200</v>
      </c>
      <c r="C816" s="13"/>
      <c r="D816" s="13">
        <v>18583210</v>
      </c>
      <c r="E816" s="11"/>
      <c r="F816" s="14">
        <f t="shared" si="22"/>
        <v>0.04776546120407802</v>
      </c>
    </row>
    <row r="817" spans="1:6" ht="12.75">
      <c r="A817" s="15" t="s">
        <v>2114</v>
      </c>
      <c r="B817" s="9">
        <f>SUM(B818:B825)</f>
        <v>2465463400</v>
      </c>
      <c r="C817" s="9"/>
      <c r="D817" s="9">
        <f>SUM(D818:D825)</f>
        <v>132271785</v>
      </c>
      <c r="E817" s="56"/>
      <c r="F817" s="10">
        <f t="shared" si="22"/>
        <v>0.0536498676070389</v>
      </c>
    </row>
    <row r="818" spans="1:6" ht="12.75">
      <c r="A818" s="11" t="s">
        <v>2115</v>
      </c>
      <c r="B818" s="13">
        <v>372240000</v>
      </c>
      <c r="C818" s="13"/>
      <c r="D818" s="13">
        <v>18010310</v>
      </c>
      <c r="E818" s="11"/>
      <c r="F818" s="14">
        <f t="shared" si="22"/>
        <v>0.048383596604341286</v>
      </c>
    </row>
    <row r="819" spans="1:6" ht="12.75">
      <c r="A819" s="11" t="s">
        <v>2116</v>
      </c>
      <c r="B819" s="13">
        <v>86845200</v>
      </c>
      <c r="C819" s="13"/>
      <c r="D819" s="13">
        <v>4746570</v>
      </c>
      <c r="E819" s="11"/>
      <c r="F819" s="14">
        <f t="shared" si="22"/>
        <v>0.05465552500310898</v>
      </c>
    </row>
    <row r="820" spans="1:6" ht="12.75">
      <c r="A820" s="11" t="s">
        <v>2117</v>
      </c>
      <c r="B820" s="13">
        <v>314990000</v>
      </c>
      <c r="C820" s="13"/>
      <c r="D820" s="13">
        <v>17697330</v>
      </c>
      <c r="E820" s="11"/>
      <c r="F820" s="14">
        <f t="shared" si="22"/>
        <v>0.05618378361217816</v>
      </c>
    </row>
    <row r="821" spans="1:6" ht="12.75">
      <c r="A821" s="11" t="s">
        <v>2118</v>
      </c>
      <c r="B821" s="13">
        <v>812801600</v>
      </c>
      <c r="C821" s="13"/>
      <c r="D821" s="13">
        <v>42842360</v>
      </c>
      <c r="E821" s="11"/>
      <c r="F821" s="14">
        <f t="shared" si="22"/>
        <v>0.05270949269784902</v>
      </c>
    </row>
    <row r="822" spans="1:6" ht="12.75">
      <c r="A822" s="11" t="s">
        <v>2119</v>
      </c>
      <c r="B822" s="13">
        <v>355873500</v>
      </c>
      <c r="C822" s="13"/>
      <c r="D822" s="13">
        <v>20220680</v>
      </c>
      <c r="E822" s="11"/>
      <c r="F822" s="14">
        <f t="shared" si="22"/>
        <v>0.056819853121966094</v>
      </c>
    </row>
    <row r="823" spans="1:6" ht="12.75">
      <c r="A823" s="11" t="s">
        <v>2120</v>
      </c>
      <c r="B823" s="13">
        <v>159737800</v>
      </c>
      <c r="C823" s="13"/>
      <c r="D823" s="13">
        <v>9183720</v>
      </c>
      <c r="E823" s="11"/>
      <c r="F823" s="14">
        <f t="shared" si="22"/>
        <v>0.05749246577829418</v>
      </c>
    </row>
    <row r="824" spans="1:6" ht="12.75">
      <c r="A824" s="11" t="s">
        <v>2121</v>
      </c>
      <c r="B824" s="13">
        <v>39216500</v>
      </c>
      <c r="C824" s="13"/>
      <c r="D824" s="13">
        <v>2284640</v>
      </c>
      <c r="E824" s="11"/>
      <c r="F824" s="14">
        <f t="shared" si="22"/>
        <v>0.05825711116494333</v>
      </c>
    </row>
    <row r="825" spans="1:6" ht="12.75">
      <c r="A825" s="11" t="s">
        <v>2122</v>
      </c>
      <c r="B825" s="13">
        <v>323758800</v>
      </c>
      <c r="C825" s="13"/>
      <c r="D825" s="13">
        <v>17286175</v>
      </c>
      <c r="E825" s="11"/>
      <c r="F825" s="14">
        <f t="shared" si="22"/>
        <v>0.05339213945690434</v>
      </c>
    </row>
    <row r="826" spans="1:6" ht="12.75">
      <c r="A826" s="11"/>
      <c r="B826" s="13"/>
      <c r="C826" s="13"/>
      <c r="D826" s="13"/>
      <c r="E826" s="11"/>
      <c r="F826" s="45"/>
    </row>
    <row r="827" spans="1:6" ht="12.75">
      <c r="A827" s="11"/>
      <c r="B827" s="13"/>
      <c r="C827" s="13"/>
      <c r="D827" s="13"/>
      <c r="E827" s="11"/>
      <c r="F827" s="45"/>
    </row>
    <row r="828" spans="1:6" ht="12.75">
      <c r="A828" s="46" t="s">
        <v>366</v>
      </c>
      <c r="B828" s="47"/>
      <c r="C828" s="47"/>
      <c r="D828" s="47"/>
      <c r="E828" s="47"/>
      <c r="F828" s="48"/>
    </row>
    <row r="829" spans="1:6" ht="12.75">
      <c r="A829" s="49"/>
      <c r="B829" s="11"/>
      <c r="C829" s="11"/>
      <c r="D829" s="11"/>
      <c r="E829" s="11"/>
      <c r="F829" s="45"/>
    </row>
    <row r="830" spans="1:6" ht="12.75">
      <c r="A830" s="20" t="s">
        <v>1448</v>
      </c>
      <c r="B830" s="5">
        <v>2003</v>
      </c>
      <c r="C830" s="5" t="s">
        <v>1449</v>
      </c>
      <c r="D830" s="5">
        <v>2003</v>
      </c>
      <c r="E830" s="20"/>
      <c r="F830" s="50"/>
    </row>
    <row r="831" spans="1:6" ht="13.5" thickBot="1">
      <c r="A831" s="51" t="s">
        <v>1450</v>
      </c>
      <c r="B831" s="52" t="s">
        <v>1451</v>
      </c>
      <c r="C831" s="51"/>
      <c r="D831" s="51" t="s">
        <v>1452</v>
      </c>
      <c r="E831" s="51"/>
      <c r="F831" s="53" t="s">
        <v>1453</v>
      </c>
    </row>
    <row r="832" spans="1:6" ht="12.75">
      <c r="A832" s="11"/>
      <c r="B832" s="13"/>
      <c r="C832" s="13"/>
      <c r="D832" s="13"/>
      <c r="E832" s="11"/>
      <c r="F832" s="45"/>
    </row>
    <row r="833" spans="1:6" ht="12.75">
      <c r="A833" s="15" t="s">
        <v>2123</v>
      </c>
      <c r="B833" s="9">
        <f>SUM(B834:B837)</f>
        <v>4343989800</v>
      </c>
      <c r="C833" s="9"/>
      <c r="D833" s="9">
        <f>SUM(D834:D837)</f>
        <v>221888903</v>
      </c>
      <c r="E833" s="56"/>
      <c r="F833" s="10">
        <f aca="true" t="shared" si="23" ref="F833:F844">SUM(D833/B833)</f>
        <v>0.051079517497946245</v>
      </c>
    </row>
    <row r="834" spans="1:6" ht="12.75">
      <c r="A834" s="11" t="s">
        <v>2124</v>
      </c>
      <c r="B834" s="13">
        <v>1609618300</v>
      </c>
      <c r="C834" s="13"/>
      <c r="D834" s="13">
        <v>82524338</v>
      </c>
      <c r="E834" s="11"/>
      <c r="F834" s="14">
        <f t="shared" si="23"/>
        <v>0.051269507808155514</v>
      </c>
    </row>
    <row r="835" spans="1:6" ht="12.75">
      <c r="A835" s="11" t="s">
        <v>2125</v>
      </c>
      <c r="B835" s="13">
        <v>2475569600</v>
      </c>
      <c r="C835" s="13"/>
      <c r="D835" s="13">
        <v>126676165</v>
      </c>
      <c r="E835" s="11"/>
      <c r="F835" s="14">
        <f t="shared" si="23"/>
        <v>0.051170512434794806</v>
      </c>
    </row>
    <row r="836" spans="1:6" ht="12.75">
      <c r="A836" s="11" t="s">
        <v>2126</v>
      </c>
      <c r="B836" s="13">
        <v>95147000</v>
      </c>
      <c r="C836" s="13"/>
      <c r="D836" s="13">
        <v>5253360</v>
      </c>
      <c r="E836" s="11"/>
      <c r="F836" s="14">
        <f t="shared" si="23"/>
        <v>0.05521309132184935</v>
      </c>
    </row>
    <row r="837" spans="1:6" ht="12.75">
      <c r="A837" s="11" t="s">
        <v>1261</v>
      </c>
      <c r="B837" s="13">
        <v>163654900</v>
      </c>
      <c r="C837" s="13"/>
      <c r="D837" s="13">
        <v>7435040</v>
      </c>
      <c r="E837" s="11"/>
      <c r="F837" s="14">
        <f t="shared" si="23"/>
        <v>0.045431209209134585</v>
      </c>
    </row>
    <row r="838" spans="1:6" ht="12.75">
      <c r="A838" s="15" t="s">
        <v>1262</v>
      </c>
      <c r="B838" s="9">
        <f>SUM(B839:B844)</f>
        <v>1639845100</v>
      </c>
      <c r="C838" s="9"/>
      <c r="D838" s="9">
        <f>SUM(D839:D844)</f>
        <v>89374750</v>
      </c>
      <c r="E838" s="56"/>
      <c r="F838" s="10">
        <f t="shared" si="23"/>
        <v>0.054501946555805786</v>
      </c>
    </row>
    <row r="839" spans="1:6" ht="12.75">
      <c r="A839" s="11" t="s">
        <v>1263</v>
      </c>
      <c r="B839" s="13">
        <v>150190900</v>
      </c>
      <c r="C839" s="13"/>
      <c r="D839" s="13">
        <v>7092830</v>
      </c>
      <c r="E839" s="11"/>
      <c r="F839" s="14">
        <f t="shared" si="23"/>
        <v>0.04722543110135168</v>
      </c>
    </row>
    <row r="840" spans="1:6" ht="12.75">
      <c r="A840" s="11" t="s">
        <v>1264</v>
      </c>
      <c r="B840" s="13">
        <v>525789200</v>
      </c>
      <c r="C840" s="13"/>
      <c r="D840" s="13">
        <v>28103670</v>
      </c>
      <c r="E840" s="11"/>
      <c r="F840" s="14">
        <f t="shared" si="23"/>
        <v>0.053450451245480125</v>
      </c>
    </row>
    <row r="841" spans="1:6" ht="12.75">
      <c r="A841" s="11" t="s">
        <v>1265</v>
      </c>
      <c r="B841" s="13">
        <v>348144900</v>
      </c>
      <c r="C841" s="13"/>
      <c r="D841" s="13">
        <v>19724100</v>
      </c>
      <c r="E841" s="11"/>
      <c r="F841" s="14">
        <f t="shared" si="23"/>
        <v>0.056654858365008366</v>
      </c>
    </row>
    <row r="842" spans="1:6" ht="12.75">
      <c r="A842" s="11" t="s">
        <v>779</v>
      </c>
      <c r="B842" s="13">
        <v>544453500</v>
      </c>
      <c r="C842" s="13"/>
      <c r="D842" s="13">
        <v>30452990</v>
      </c>
      <c r="E842" s="11"/>
      <c r="F842" s="14">
        <f t="shared" si="23"/>
        <v>0.055933132948911155</v>
      </c>
    </row>
    <row r="843" spans="1:6" ht="12.75">
      <c r="A843" s="11" t="s">
        <v>1266</v>
      </c>
      <c r="B843" s="13">
        <v>38701300</v>
      </c>
      <c r="C843" s="13"/>
      <c r="D843" s="13">
        <v>2155640</v>
      </c>
      <c r="E843" s="11"/>
      <c r="F843" s="14">
        <f t="shared" si="23"/>
        <v>0.05569942094968386</v>
      </c>
    </row>
    <row r="844" spans="1:6" ht="12.75">
      <c r="A844" s="11" t="s">
        <v>1267</v>
      </c>
      <c r="B844" s="13">
        <v>32565300</v>
      </c>
      <c r="C844" s="13"/>
      <c r="D844" s="13">
        <v>1845520</v>
      </c>
      <c r="E844" s="11"/>
      <c r="F844" s="14">
        <f t="shared" si="23"/>
        <v>0.056671364919101005</v>
      </c>
    </row>
    <row r="845" spans="1:6" ht="12.75">
      <c r="A845" s="11"/>
      <c r="B845" s="13"/>
      <c r="C845" s="13"/>
      <c r="D845" s="13"/>
      <c r="E845" s="11"/>
      <c r="F845" s="45"/>
    </row>
    <row r="846" spans="1:6" ht="12.75">
      <c r="A846" s="11"/>
      <c r="B846" s="13"/>
      <c r="C846" s="13"/>
      <c r="D846" s="13"/>
      <c r="E846" s="11"/>
      <c r="F846" s="45"/>
    </row>
    <row r="847" spans="1:6" ht="15.75">
      <c r="A847" s="54" t="s">
        <v>1688</v>
      </c>
      <c r="B847" s="9">
        <f>+B776+B777+B778+B779+B783+B793+B799+B800+B807+B810+B817+B833+B838</f>
        <v>35477564400</v>
      </c>
      <c r="C847" s="9"/>
      <c r="D847" s="9">
        <f>+D776+D777+D778+D779+D783+D793+D799+D800+D807+D810+D817+D833+D838</f>
        <v>1841733258</v>
      </c>
      <c r="E847" s="56"/>
      <c r="F847" s="10">
        <f>SUM(D847/B847)</f>
        <v>0.05191261827432551</v>
      </c>
    </row>
    <row r="848" spans="1:6" ht="15.75">
      <c r="A848" s="54"/>
      <c r="B848" s="57"/>
      <c r="C848" s="57"/>
      <c r="D848" s="57"/>
      <c r="E848" s="56"/>
      <c r="F848" s="58"/>
    </row>
    <row r="849" spans="1:6" ht="15.75">
      <c r="A849" s="54"/>
      <c r="B849" s="57"/>
      <c r="C849" s="57"/>
      <c r="D849" s="57"/>
      <c r="E849" s="56"/>
      <c r="F849" s="58"/>
    </row>
    <row r="850" spans="1:6" ht="12.75">
      <c r="A850" s="11"/>
      <c r="B850" s="13"/>
      <c r="C850" s="13"/>
      <c r="D850" s="13"/>
      <c r="E850" s="11"/>
      <c r="F850" s="45"/>
    </row>
    <row r="851" spans="1:6" ht="12.75">
      <c r="A851" s="11"/>
      <c r="B851" s="13"/>
      <c r="C851" s="13"/>
      <c r="D851" s="13"/>
      <c r="E851" s="11"/>
      <c r="F851" s="45"/>
    </row>
    <row r="852" spans="1:6" ht="12.75">
      <c r="A852" s="11" t="s">
        <v>1268</v>
      </c>
      <c r="B852" s="13" t="s">
        <v>1269</v>
      </c>
      <c r="C852" s="13"/>
      <c r="D852" s="12" t="s">
        <v>1270</v>
      </c>
      <c r="E852" s="12"/>
      <c r="F852" s="45"/>
    </row>
    <row r="853" spans="1:6" ht="12.75">
      <c r="A853" s="11" t="s">
        <v>1271</v>
      </c>
      <c r="B853" s="13" t="s">
        <v>1269</v>
      </c>
      <c r="C853" s="13"/>
      <c r="D853" s="12" t="s">
        <v>1270</v>
      </c>
      <c r="E853" s="12"/>
      <c r="F853" s="45"/>
    </row>
    <row r="854" spans="1:6" ht="12.75">
      <c r="A854" s="11" t="s">
        <v>1272</v>
      </c>
      <c r="B854" s="13" t="s">
        <v>1273</v>
      </c>
      <c r="C854" s="13"/>
      <c r="D854" s="12" t="s">
        <v>1270</v>
      </c>
      <c r="E854" s="12"/>
      <c r="F854" s="45"/>
    </row>
    <row r="855" spans="1:6" ht="12.75">
      <c r="A855" s="11" t="s">
        <v>1274</v>
      </c>
      <c r="B855" s="13" t="s">
        <v>1275</v>
      </c>
      <c r="C855" s="13"/>
      <c r="D855" s="12" t="s">
        <v>1276</v>
      </c>
      <c r="E855" s="12"/>
      <c r="F855" s="45"/>
    </row>
    <row r="856" spans="1:6" ht="12.75">
      <c r="A856" s="11"/>
      <c r="B856" s="13"/>
      <c r="C856" s="13"/>
      <c r="D856" s="13"/>
      <c r="E856" s="11"/>
      <c r="F856" s="45"/>
    </row>
    <row r="857" spans="1:6" ht="12.75">
      <c r="A857" s="11"/>
      <c r="B857" s="13"/>
      <c r="C857" s="13"/>
      <c r="D857" s="13"/>
      <c r="E857" s="11"/>
      <c r="F857" s="45"/>
    </row>
    <row r="858" spans="1:6" ht="12.75">
      <c r="A858" s="46" t="s">
        <v>1277</v>
      </c>
      <c r="B858" s="47"/>
      <c r="C858" s="47"/>
      <c r="D858" s="47"/>
      <c r="E858" s="47"/>
      <c r="F858" s="48"/>
    </row>
    <row r="859" spans="1:6" ht="12.75">
      <c r="A859" s="49"/>
      <c r="B859" s="11"/>
      <c r="C859" s="11"/>
      <c r="D859" s="11"/>
      <c r="E859" s="11"/>
      <c r="F859" s="45"/>
    </row>
    <row r="860" spans="1:6" ht="12.75">
      <c r="A860" s="20" t="s">
        <v>1448</v>
      </c>
      <c r="B860" s="5">
        <v>2003</v>
      </c>
      <c r="C860" s="5" t="s">
        <v>1449</v>
      </c>
      <c r="D860" s="5">
        <v>2003</v>
      </c>
      <c r="E860" s="20"/>
      <c r="F860" s="50"/>
    </row>
    <row r="861" spans="1:6" ht="13.5" thickBot="1">
      <c r="A861" s="51" t="s">
        <v>1450</v>
      </c>
      <c r="B861" s="52" t="s">
        <v>1451</v>
      </c>
      <c r="C861" s="51"/>
      <c r="D861" s="51" t="s">
        <v>1452</v>
      </c>
      <c r="E861" s="51"/>
      <c r="F861" s="53" t="s">
        <v>1453</v>
      </c>
    </row>
    <row r="862" spans="1:6" ht="12.75">
      <c r="A862" s="11"/>
      <c r="B862" s="13"/>
      <c r="C862" s="13"/>
      <c r="D862" s="13"/>
      <c r="E862" s="11"/>
      <c r="F862" s="45"/>
    </row>
    <row r="863" spans="1:6" ht="12.75">
      <c r="A863" s="15" t="s">
        <v>1278</v>
      </c>
      <c r="B863" s="9">
        <f>SUM(B864:B872)</f>
        <v>1906162100</v>
      </c>
      <c r="C863" s="9"/>
      <c r="D863" s="9">
        <f>SUM(D864:D872)</f>
        <v>301059633</v>
      </c>
      <c r="E863" s="43"/>
      <c r="F863" s="10">
        <f aca="true" t="shared" si="24" ref="F863:F882">SUM(D863/B863)</f>
        <v>0.15794020508539122</v>
      </c>
    </row>
    <row r="864" spans="1:6" ht="12.75">
      <c r="A864" s="11" t="s">
        <v>1279</v>
      </c>
      <c r="B864" s="13">
        <v>312359900</v>
      </c>
      <c r="C864" s="13"/>
      <c r="D864" s="13">
        <v>54913318</v>
      </c>
      <c r="E864" s="11"/>
      <c r="F864" s="14">
        <f t="shared" si="24"/>
        <v>0.175801432898397</v>
      </c>
    </row>
    <row r="865" spans="1:6" ht="12.75">
      <c r="A865" s="11" t="s">
        <v>1280</v>
      </c>
      <c r="B865" s="13">
        <v>679168800</v>
      </c>
      <c r="C865" s="13"/>
      <c r="D865" s="13">
        <v>110784627</v>
      </c>
      <c r="E865" s="11"/>
      <c r="F865" s="14">
        <f t="shared" si="24"/>
        <v>0.16311795683193928</v>
      </c>
    </row>
    <row r="866" spans="1:6" ht="12.75">
      <c r="A866" s="11" t="s">
        <v>98</v>
      </c>
      <c r="B866" s="13">
        <v>352700600</v>
      </c>
      <c r="C866" s="13"/>
      <c r="D866" s="13">
        <v>55750205</v>
      </c>
      <c r="E866" s="11"/>
      <c r="F866" s="14">
        <f t="shared" si="24"/>
        <v>0.15806665766942274</v>
      </c>
    </row>
    <row r="867" spans="1:6" ht="12.75">
      <c r="A867" s="11" t="s">
        <v>1281</v>
      </c>
      <c r="B867" s="13">
        <v>82986000</v>
      </c>
      <c r="C867" s="13"/>
      <c r="D867" s="13">
        <v>11232577</v>
      </c>
      <c r="E867" s="11"/>
      <c r="F867" s="14">
        <f t="shared" si="24"/>
        <v>0.13535508399007062</v>
      </c>
    </row>
    <row r="868" spans="1:6" ht="12.75">
      <c r="A868" s="11" t="s">
        <v>1282</v>
      </c>
      <c r="B868" s="13">
        <v>18095100</v>
      </c>
      <c r="C868" s="13"/>
      <c r="D868" s="13">
        <v>2297153</v>
      </c>
      <c r="E868" s="11"/>
      <c r="F868" s="14">
        <f t="shared" si="24"/>
        <v>0.12694889776790402</v>
      </c>
    </row>
    <row r="869" spans="1:6" ht="12.75">
      <c r="A869" s="11" t="s">
        <v>1302</v>
      </c>
      <c r="B869" s="13">
        <v>177394700</v>
      </c>
      <c r="C869" s="13"/>
      <c r="D869" s="13">
        <v>22348307</v>
      </c>
      <c r="E869" s="11"/>
      <c r="F869" s="14">
        <f t="shared" si="24"/>
        <v>0.12598069164411338</v>
      </c>
    </row>
    <row r="870" spans="1:6" ht="12.75">
      <c r="A870" s="11" t="s">
        <v>1303</v>
      </c>
      <c r="B870" s="13">
        <v>37681400</v>
      </c>
      <c r="C870" s="13"/>
      <c r="D870" s="13">
        <v>5845539</v>
      </c>
      <c r="E870" s="11"/>
      <c r="F870" s="14">
        <f t="shared" si="24"/>
        <v>0.15513062147372444</v>
      </c>
    </row>
    <row r="871" spans="1:6" ht="12.75">
      <c r="A871" s="11" t="s">
        <v>1304</v>
      </c>
      <c r="B871" s="13">
        <v>96299100</v>
      </c>
      <c r="C871" s="13"/>
      <c r="D871" s="13">
        <v>14475509</v>
      </c>
      <c r="E871" s="11"/>
      <c r="F871" s="14">
        <f t="shared" si="24"/>
        <v>0.15031821688883903</v>
      </c>
    </row>
    <row r="872" spans="1:6" ht="12.75">
      <c r="A872" s="11" t="s">
        <v>1305</v>
      </c>
      <c r="B872" s="13">
        <v>149476500</v>
      </c>
      <c r="C872" s="13"/>
      <c r="D872" s="13">
        <v>23412398</v>
      </c>
      <c r="E872" s="11"/>
      <c r="F872" s="14">
        <f t="shared" si="24"/>
        <v>0.15662928955387637</v>
      </c>
    </row>
    <row r="873" spans="1:6" ht="12.75">
      <c r="A873" s="15" t="s">
        <v>1306</v>
      </c>
      <c r="B873" s="9">
        <f>SUM(B874:B890)</f>
        <v>272960600</v>
      </c>
      <c r="C873" s="9"/>
      <c r="D873" s="9">
        <f>SUM(D874:D890)</f>
        <v>69731832</v>
      </c>
      <c r="E873" s="43"/>
      <c r="F873" s="10">
        <f t="shared" si="24"/>
        <v>0.25546482532643905</v>
      </c>
    </row>
    <row r="874" spans="1:6" ht="12.75">
      <c r="A874" s="11" t="s">
        <v>1307</v>
      </c>
      <c r="B874" s="13">
        <v>8989700</v>
      </c>
      <c r="C874" s="13"/>
      <c r="D874" s="13">
        <v>1581725</v>
      </c>
      <c r="E874" s="11"/>
      <c r="F874" s="14">
        <f t="shared" si="24"/>
        <v>0.17594858560352403</v>
      </c>
    </row>
    <row r="875" spans="1:6" ht="12.75">
      <c r="A875" s="17" t="s">
        <v>1308</v>
      </c>
      <c r="B875" s="31">
        <v>21303500</v>
      </c>
      <c r="C875" s="31"/>
      <c r="D875" s="31">
        <v>3750693</v>
      </c>
      <c r="E875" s="17"/>
      <c r="F875" s="14">
        <f t="shared" si="24"/>
        <v>0.1760599432018213</v>
      </c>
    </row>
    <row r="876" spans="1:6" ht="12.75">
      <c r="A876" s="17" t="s">
        <v>1309</v>
      </c>
      <c r="B876" s="31">
        <v>59311100</v>
      </c>
      <c r="C876" s="31"/>
      <c r="D876" s="31">
        <v>8697403</v>
      </c>
      <c r="E876" s="17"/>
      <c r="F876" s="14">
        <f t="shared" si="24"/>
        <v>0.1466403927763943</v>
      </c>
    </row>
    <row r="877" spans="1:6" ht="12.75">
      <c r="A877" s="17" t="s">
        <v>1310</v>
      </c>
      <c r="B877" s="31">
        <v>2717700</v>
      </c>
      <c r="C877" s="31"/>
      <c r="D877" s="31">
        <v>499214</v>
      </c>
      <c r="E877" s="17"/>
      <c r="F877" s="14">
        <f t="shared" si="24"/>
        <v>0.1836898848290834</v>
      </c>
    </row>
    <row r="878" spans="1:6" ht="12.75">
      <c r="A878" s="17" t="s">
        <v>1311</v>
      </c>
      <c r="B878" s="31">
        <v>62132400</v>
      </c>
      <c r="C878" s="31"/>
      <c r="D878" s="31">
        <v>10173472</v>
      </c>
      <c r="E878" s="17"/>
      <c r="F878" s="14">
        <f t="shared" si="24"/>
        <v>0.16373859693171355</v>
      </c>
    </row>
    <row r="879" spans="1:6" ht="12.75">
      <c r="A879" s="17" t="s">
        <v>1312</v>
      </c>
      <c r="B879" s="31">
        <v>4519200</v>
      </c>
      <c r="C879" s="31"/>
      <c r="D879" s="31">
        <v>989906</v>
      </c>
      <c r="E879" s="17"/>
      <c r="F879" s="14">
        <f t="shared" si="24"/>
        <v>0.21904452115418657</v>
      </c>
    </row>
    <row r="880" spans="1:6" ht="12.75">
      <c r="A880" s="17" t="s">
        <v>1313</v>
      </c>
      <c r="B880" s="31">
        <v>19118300</v>
      </c>
      <c r="C880" s="31"/>
      <c r="D880" s="31">
        <v>3269317</v>
      </c>
      <c r="E880" s="17"/>
      <c r="F880" s="14">
        <f t="shared" si="24"/>
        <v>0.1710045872279439</v>
      </c>
    </row>
    <row r="881" spans="1:6" ht="12.75">
      <c r="A881" s="11" t="s">
        <v>1314</v>
      </c>
      <c r="B881" s="13">
        <v>6796300</v>
      </c>
      <c r="C881" s="13"/>
      <c r="D881" s="13">
        <v>1335995</v>
      </c>
      <c r="E881" s="11"/>
      <c r="F881" s="14">
        <f t="shared" si="24"/>
        <v>0.19657681385459735</v>
      </c>
    </row>
    <row r="882" spans="1:6" ht="12.75">
      <c r="A882" s="11" t="s">
        <v>1315</v>
      </c>
      <c r="B882" s="13">
        <v>21798000</v>
      </c>
      <c r="C882" s="13"/>
      <c r="D882" s="13">
        <v>11744322</v>
      </c>
      <c r="E882" s="11"/>
      <c r="F882" s="14">
        <f t="shared" si="24"/>
        <v>0.5387797963115882</v>
      </c>
    </row>
    <row r="883" spans="1:6" ht="12.75">
      <c r="A883" s="44" t="s">
        <v>1316</v>
      </c>
      <c r="B883" s="13"/>
      <c r="C883" s="13"/>
      <c r="D883" s="13"/>
      <c r="E883" s="11"/>
      <c r="F883" s="14"/>
    </row>
    <row r="884" spans="1:6" ht="12.75">
      <c r="A884" s="11" t="s">
        <v>1105</v>
      </c>
      <c r="B884" s="13">
        <v>15447300</v>
      </c>
      <c r="C884" s="13"/>
      <c r="D884" s="13">
        <v>6660307</v>
      </c>
      <c r="E884" s="11"/>
      <c r="F884" s="14">
        <f>SUM(D884/B884)</f>
        <v>0.4311631806205615</v>
      </c>
    </row>
    <row r="885" spans="1:6" ht="12.75">
      <c r="A885" s="44" t="s">
        <v>1316</v>
      </c>
      <c r="B885" s="13"/>
      <c r="C885" s="13"/>
      <c r="D885" s="13"/>
      <c r="E885" s="11"/>
      <c r="F885" s="14"/>
    </row>
    <row r="886" spans="1:6" ht="12.75">
      <c r="A886" s="11" t="s">
        <v>1317</v>
      </c>
      <c r="B886" s="13">
        <v>35196200</v>
      </c>
      <c r="C886" s="13"/>
      <c r="D886" s="13">
        <v>16480825</v>
      </c>
      <c r="E886" s="11"/>
      <c r="F886" s="14">
        <f>SUM(D886/B886)</f>
        <v>0.468255806024514</v>
      </c>
    </row>
    <row r="887" spans="1:6" ht="12.75">
      <c r="A887" s="44" t="s">
        <v>1316</v>
      </c>
      <c r="B887" s="13"/>
      <c r="C887" s="13"/>
      <c r="D887" s="13"/>
      <c r="E887" s="11"/>
      <c r="F887" s="14"/>
    </row>
    <row r="888" spans="1:6" ht="12.75">
      <c r="A888" s="11" t="s">
        <v>1318</v>
      </c>
      <c r="B888" s="13">
        <v>1846100</v>
      </c>
      <c r="C888" s="13"/>
      <c r="D888" s="13">
        <v>445024</v>
      </c>
      <c r="E888" s="11"/>
      <c r="F888" s="14">
        <f>SUM(D888/B888)</f>
        <v>0.24106169763284763</v>
      </c>
    </row>
    <row r="889" spans="1:6" ht="12.75">
      <c r="A889" s="44" t="s">
        <v>1319</v>
      </c>
      <c r="B889" s="13"/>
      <c r="C889" s="13"/>
      <c r="D889" s="13"/>
      <c r="E889" s="11"/>
      <c r="F889" s="14"/>
    </row>
    <row r="890" spans="1:6" ht="12.75">
      <c r="A890" s="11" t="s">
        <v>1320</v>
      </c>
      <c r="B890" s="13">
        <v>13784800</v>
      </c>
      <c r="C890" s="13"/>
      <c r="D890" s="13">
        <v>4103629</v>
      </c>
      <c r="E890" s="11"/>
      <c r="F890" s="14">
        <f>SUM(D890/B890)</f>
        <v>0.2976923132725901</v>
      </c>
    </row>
    <row r="891" spans="1:6" ht="12.75">
      <c r="A891" s="44" t="s">
        <v>1319</v>
      </c>
      <c r="B891" s="13"/>
      <c r="C891" s="13"/>
      <c r="D891" s="13"/>
      <c r="E891" s="11"/>
      <c r="F891" s="14"/>
    </row>
    <row r="892" spans="1:6" ht="12.75">
      <c r="A892" s="15" t="s">
        <v>1321</v>
      </c>
      <c r="B892" s="9">
        <f>SUM(B893:B896)</f>
        <v>896356000</v>
      </c>
      <c r="C892" s="9"/>
      <c r="D892" s="9">
        <f>SUM(D893:D896)</f>
        <v>108384658</v>
      </c>
      <c r="E892" s="43"/>
      <c r="F892" s="10">
        <f aca="true" t="shared" si="25" ref="F892:F906">SUM(D892/B892)</f>
        <v>0.12091697718317276</v>
      </c>
    </row>
    <row r="893" spans="1:6" ht="12.75">
      <c r="A893" s="11" t="s">
        <v>1322</v>
      </c>
      <c r="B893" s="13">
        <v>587043000</v>
      </c>
      <c r="C893" s="13"/>
      <c r="D893" s="13">
        <v>66642273</v>
      </c>
      <c r="E893" s="11"/>
      <c r="F893" s="14">
        <f t="shared" si="25"/>
        <v>0.11352196176430006</v>
      </c>
    </row>
    <row r="894" spans="1:6" ht="12.75">
      <c r="A894" s="11" t="s">
        <v>1323</v>
      </c>
      <c r="B894" s="13">
        <v>46231700</v>
      </c>
      <c r="C894" s="13"/>
      <c r="D894" s="13">
        <v>5949028</v>
      </c>
      <c r="E894" s="11"/>
      <c r="F894" s="14">
        <f t="shared" si="25"/>
        <v>0.12867854740362134</v>
      </c>
    </row>
    <row r="895" spans="1:6" ht="12.75">
      <c r="A895" s="11" t="s">
        <v>1324</v>
      </c>
      <c r="B895" s="13">
        <v>254172700</v>
      </c>
      <c r="C895" s="13"/>
      <c r="D895" s="13">
        <v>34556776</v>
      </c>
      <c r="E895" s="11"/>
      <c r="F895" s="14">
        <f t="shared" si="25"/>
        <v>0.13595785857411122</v>
      </c>
    </row>
    <row r="896" spans="1:6" ht="12.75">
      <c r="A896" s="11" t="s">
        <v>1325</v>
      </c>
      <c r="B896" s="13">
        <v>8908600</v>
      </c>
      <c r="C896" s="13"/>
      <c r="D896" s="13">
        <v>1236581</v>
      </c>
      <c r="E896" s="11"/>
      <c r="F896" s="14">
        <f t="shared" si="25"/>
        <v>0.13880755674292256</v>
      </c>
    </row>
    <row r="897" spans="1:6" ht="12.75">
      <c r="A897" s="15" t="s">
        <v>1326</v>
      </c>
      <c r="B897" s="9">
        <f>SUM(B898:B906)</f>
        <v>270380500</v>
      </c>
      <c r="C897" s="9"/>
      <c r="D897" s="9">
        <f>SUM(D898:D906)</f>
        <v>41829247</v>
      </c>
      <c r="E897" s="43"/>
      <c r="F897" s="10">
        <f t="shared" si="25"/>
        <v>0.15470511741786114</v>
      </c>
    </row>
    <row r="898" spans="1:6" ht="12.75">
      <c r="A898" s="11" t="s">
        <v>1327</v>
      </c>
      <c r="B898" s="13">
        <v>37664400</v>
      </c>
      <c r="C898" s="13"/>
      <c r="D898" s="13">
        <v>6024652</v>
      </c>
      <c r="E898" s="11"/>
      <c r="F898" s="14">
        <f t="shared" si="25"/>
        <v>0.15995613895349456</v>
      </c>
    </row>
    <row r="899" spans="1:6" ht="12.75">
      <c r="A899" s="11" t="s">
        <v>1328</v>
      </c>
      <c r="B899" s="13">
        <v>2992000</v>
      </c>
      <c r="C899" s="13"/>
      <c r="D899" s="13">
        <v>528449</v>
      </c>
      <c r="E899" s="11"/>
      <c r="F899" s="14">
        <f t="shared" si="25"/>
        <v>0.1766206550802139</v>
      </c>
    </row>
    <row r="900" spans="1:6" ht="12.75">
      <c r="A900" s="11" t="s">
        <v>1329</v>
      </c>
      <c r="B900" s="13">
        <v>80325800</v>
      </c>
      <c r="C900" s="13"/>
      <c r="D900" s="13">
        <v>11631390</v>
      </c>
      <c r="E900" s="11"/>
      <c r="F900" s="14">
        <f t="shared" si="25"/>
        <v>0.14480266614213616</v>
      </c>
    </row>
    <row r="901" spans="1:6" ht="12.75">
      <c r="A901" s="11" t="s">
        <v>1330</v>
      </c>
      <c r="B901" s="13">
        <v>44901500</v>
      </c>
      <c r="C901" s="13"/>
      <c r="D901" s="13">
        <v>6721117</v>
      </c>
      <c r="E901" s="11"/>
      <c r="F901" s="14">
        <f t="shared" si="25"/>
        <v>0.1496858011425008</v>
      </c>
    </row>
    <row r="902" spans="1:6" ht="12.75">
      <c r="A902" s="11" t="s">
        <v>1331</v>
      </c>
      <c r="B902" s="13">
        <v>6635400</v>
      </c>
      <c r="C902" s="13"/>
      <c r="D902" s="13">
        <v>1493827</v>
      </c>
      <c r="E902" s="11"/>
      <c r="F902" s="14">
        <f t="shared" si="25"/>
        <v>0.2251299092744974</v>
      </c>
    </row>
    <row r="903" spans="1:6" ht="12.75">
      <c r="A903" s="11" t="s">
        <v>114</v>
      </c>
      <c r="B903" s="13">
        <v>34240000</v>
      </c>
      <c r="C903" s="13"/>
      <c r="D903" s="13">
        <v>5360253</v>
      </c>
      <c r="E903" s="11"/>
      <c r="F903" s="14">
        <f t="shared" si="25"/>
        <v>0.15654944509345795</v>
      </c>
    </row>
    <row r="904" spans="1:6" ht="12.75">
      <c r="A904" s="11" t="s">
        <v>1332</v>
      </c>
      <c r="B904" s="13">
        <v>24280400</v>
      </c>
      <c r="C904" s="13"/>
      <c r="D904" s="13">
        <v>3733140</v>
      </c>
      <c r="E904" s="11"/>
      <c r="F904" s="14">
        <f t="shared" si="25"/>
        <v>0.15375117378626382</v>
      </c>
    </row>
    <row r="905" spans="1:6" ht="12.75">
      <c r="A905" s="11" t="s">
        <v>40</v>
      </c>
      <c r="B905" s="13">
        <v>35427300</v>
      </c>
      <c r="C905" s="13"/>
      <c r="D905" s="13">
        <v>5700235</v>
      </c>
      <c r="E905" s="11"/>
      <c r="F905" s="14">
        <f t="shared" si="25"/>
        <v>0.16089950405478262</v>
      </c>
    </row>
    <row r="906" spans="1:6" ht="12.75">
      <c r="A906" s="11" t="s">
        <v>1333</v>
      </c>
      <c r="B906" s="13">
        <v>3913700</v>
      </c>
      <c r="C906" s="13"/>
      <c r="D906" s="13">
        <v>636184</v>
      </c>
      <c r="E906" s="11"/>
      <c r="F906" s="14">
        <f t="shared" si="25"/>
        <v>0.16255308276055908</v>
      </c>
    </row>
    <row r="908" spans="1:6" ht="12.75">
      <c r="A908" s="11"/>
      <c r="B908" s="13"/>
      <c r="C908" s="13"/>
      <c r="D908" s="13"/>
      <c r="E908" s="11"/>
      <c r="F908" s="45"/>
    </row>
    <row r="909" spans="1:6" ht="12.75">
      <c r="A909" s="46" t="s">
        <v>1277</v>
      </c>
      <c r="B909" s="47"/>
      <c r="C909" s="47"/>
      <c r="D909" s="47"/>
      <c r="E909" s="47"/>
      <c r="F909" s="48"/>
    </row>
    <row r="910" spans="1:6" ht="12.75">
      <c r="A910" s="49"/>
      <c r="B910" s="11"/>
      <c r="C910" s="11"/>
      <c r="D910" s="11"/>
      <c r="E910" s="11"/>
      <c r="F910" s="45"/>
    </row>
    <row r="911" spans="1:6" ht="12.75">
      <c r="A911" s="20" t="s">
        <v>1448</v>
      </c>
      <c r="B911" s="5">
        <v>2003</v>
      </c>
      <c r="C911" s="5" t="s">
        <v>1449</v>
      </c>
      <c r="D911" s="5">
        <v>2003</v>
      </c>
      <c r="E911" s="20"/>
      <c r="F911" s="50"/>
    </row>
    <row r="912" spans="1:6" ht="13.5" thickBot="1">
      <c r="A912" s="51" t="s">
        <v>1450</v>
      </c>
      <c r="B912" s="52" t="s">
        <v>1451</v>
      </c>
      <c r="C912" s="51"/>
      <c r="D912" s="51" t="s">
        <v>1452</v>
      </c>
      <c r="E912" s="51"/>
      <c r="F912" s="53" t="s">
        <v>1453</v>
      </c>
    </row>
    <row r="913" spans="1:6" ht="12.75">
      <c r="A913" s="11"/>
      <c r="B913" s="13"/>
      <c r="C913" s="13"/>
      <c r="D913" s="13"/>
      <c r="E913" s="11"/>
      <c r="F913" s="45"/>
    </row>
    <row r="914" spans="1:6" ht="12.75">
      <c r="A914" s="15" t="s">
        <v>1334</v>
      </c>
      <c r="B914" s="9">
        <f>SUM(B915:B923)</f>
        <v>2558382900</v>
      </c>
      <c r="C914" s="9"/>
      <c r="D914" s="9">
        <f>SUM(D915:D923)</f>
        <v>339705233</v>
      </c>
      <c r="E914" s="43"/>
      <c r="F914" s="10">
        <f aca="true" t="shared" si="26" ref="F914:F941">SUM(D914/B914)</f>
        <v>0.1327812318476644</v>
      </c>
    </row>
    <row r="915" spans="1:6" ht="12.75">
      <c r="A915" s="11" t="s">
        <v>1335</v>
      </c>
      <c r="B915" s="13">
        <v>17308200</v>
      </c>
      <c r="C915" s="13"/>
      <c r="D915" s="13">
        <v>2715868</v>
      </c>
      <c r="E915" s="11"/>
      <c r="F915" s="14">
        <f t="shared" si="26"/>
        <v>0.15691221501947053</v>
      </c>
    </row>
    <row r="916" spans="1:6" ht="12.75">
      <c r="A916" s="11" t="s">
        <v>1336</v>
      </c>
      <c r="B916" s="13">
        <v>1649272100</v>
      </c>
      <c r="C916" s="13"/>
      <c r="D916" s="13">
        <v>221724276</v>
      </c>
      <c r="E916" s="11"/>
      <c r="F916" s="14">
        <f t="shared" si="26"/>
        <v>0.13443765646675282</v>
      </c>
    </row>
    <row r="917" spans="1:6" ht="12.75">
      <c r="A917" s="11" t="s">
        <v>1337</v>
      </c>
      <c r="B917" s="13">
        <v>53164400</v>
      </c>
      <c r="C917" s="13"/>
      <c r="D917" s="13">
        <v>7354524</v>
      </c>
      <c r="E917" s="11"/>
      <c r="F917" s="14">
        <f t="shared" si="26"/>
        <v>0.1383355027048175</v>
      </c>
    </row>
    <row r="918" spans="1:6" ht="12.75">
      <c r="A918" s="11" t="s">
        <v>699</v>
      </c>
      <c r="B918" s="13">
        <v>134529600</v>
      </c>
      <c r="C918" s="13"/>
      <c r="D918" s="13">
        <v>16939795</v>
      </c>
      <c r="E918" s="11"/>
      <c r="F918" s="14">
        <f t="shared" si="26"/>
        <v>0.12591871974643498</v>
      </c>
    </row>
    <row r="919" spans="1:6" ht="12.75">
      <c r="A919" s="11" t="s">
        <v>1338</v>
      </c>
      <c r="B919" s="13">
        <v>42176000</v>
      </c>
      <c r="C919" s="13"/>
      <c r="D919" s="13">
        <v>5514654</v>
      </c>
      <c r="E919" s="11"/>
      <c r="F919" s="14">
        <f t="shared" si="26"/>
        <v>0.1307533668437026</v>
      </c>
    </row>
    <row r="920" spans="1:6" ht="12.75">
      <c r="A920" s="11" t="s">
        <v>1339</v>
      </c>
      <c r="B920" s="13">
        <v>222124000</v>
      </c>
      <c r="C920" s="13"/>
      <c r="D920" s="13">
        <v>27678057</v>
      </c>
      <c r="E920" s="11"/>
      <c r="F920" s="14">
        <f t="shared" si="26"/>
        <v>0.12460633249896454</v>
      </c>
    </row>
    <row r="921" spans="1:6" ht="12.75">
      <c r="A921" s="11" t="s">
        <v>1340</v>
      </c>
      <c r="B921" s="13">
        <v>129149100</v>
      </c>
      <c r="C921" s="13"/>
      <c r="D921" s="13">
        <v>15526998</v>
      </c>
      <c r="E921" s="11"/>
      <c r="F921" s="14">
        <f t="shared" si="26"/>
        <v>0.12022536742416323</v>
      </c>
    </row>
    <row r="922" spans="1:6" ht="12.75">
      <c r="A922" s="11" t="s">
        <v>1341</v>
      </c>
      <c r="B922" s="13">
        <v>153047400</v>
      </c>
      <c r="C922" s="13"/>
      <c r="D922" s="13">
        <v>20698984</v>
      </c>
      <c r="E922" s="11"/>
      <c r="F922" s="14">
        <f t="shared" si="26"/>
        <v>0.13524557751389438</v>
      </c>
    </row>
    <row r="923" spans="1:6" ht="12.75">
      <c r="A923" s="11" t="s">
        <v>1342</v>
      </c>
      <c r="B923" s="13">
        <v>157612100</v>
      </c>
      <c r="C923" s="13"/>
      <c r="D923" s="13">
        <v>21552077</v>
      </c>
      <c r="E923" s="11"/>
      <c r="F923" s="14">
        <f t="shared" si="26"/>
        <v>0.13674125907845908</v>
      </c>
    </row>
    <row r="924" spans="1:6" ht="12.75">
      <c r="A924" s="15" t="s">
        <v>1343</v>
      </c>
      <c r="B924" s="9">
        <f>SUM(B925:B935)</f>
        <v>575846600</v>
      </c>
      <c r="C924" s="9"/>
      <c r="D924" s="9">
        <f>SUM(D925:D935)</f>
        <v>83780732</v>
      </c>
      <c r="E924" s="43"/>
      <c r="F924" s="10">
        <f t="shared" si="26"/>
        <v>0.1454914069128827</v>
      </c>
    </row>
    <row r="925" spans="1:6" ht="12.75">
      <c r="A925" s="11" t="s">
        <v>1318</v>
      </c>
      <c r="B925" s="13">
        <v>38830300</v>
      </c>
      <c r="C925" s="13"/>
      <c r="D925" s="13">
        <v>5718659</v>
      </c>
      <c r="E925" s="11"/>
      <c r="F925" s="14">
        <f t="shared" si="26"/>
        <v>0.1472731088866169</v>
      </c>
    </row>
    <row r="926" spans="1:6" ht="12.75">
      <c r="A926" s="11" t="s">
        <v>113</v>
      </c>
      <c r="B926" s="13">
        <v>101812100</v>
      </c>
      <c r="C926" s="13"/>
      <c r="D926" s="13">
        <v>14463848</v>
      </c>
      <c r="E926" s="11"/>
      <c r="F926" s="14">
        <f t="shared" si="26"/>
        <v>0.1420641357952542</v>
      </c>
    </row>
    <row r="927" spans="1:6" ht="12.75">
      <c r="A927" s="11" t="s">
        <v>1344</v>
      </c>
      <c r="B927" s="13">
        <v>21140400</v>
      </c>
      <c r="C927" s="13"/>
      <c r="D927" s="13">
        <v>3638281</v>
      </c>
      <c r="E927" s="11"/>
      <c r="F927" s="14">
        <f t="shared" si="26"/>
        <v>0.17210085901875083</v>
      </c>
    </row>
    <row r="928" spans="1:6" ht="12.75">
      <c r="A928" s="11" t="s">
        <v>1345</v>
      </c>
      <c r="B928" s="13">
        <v>31389900</v>
      </c>
      <c r="C928" s="13"/>
      <c r="D928" s="13">
        <v>5059096</v>
      </c>
      <c r="E928" s="11"/>
      <c r="F928" s="14">
        <f t="shared" si="26"/>
        <v>0.161169548166767</v>
      </c>
    </row>
    <row r="929" spans="1:6" ht="12.75">
      <c r="A929" s="11" t="s">
        <v>1346</v>
      </c>
      <c r="B929" s="13">
        <v>90510400</v>
      </c>
      <c r="C929" s="13"/>
      <c r="D929" s="13">
        <v>11315143</v>
      </c>
      <c r="E929" s="11"/>
      <c r="F929" s="14">
        <f t="shared" si="26"/>
        <v>0.12501483807385672</v>
      </c>
    </row>
    <row r="930" spans="1:6" ht="12.75">
      <c r="A930" s="17" t="s">
        <v>1347</v>
      </c>
      <c r="B930" s="31">
        <v>10104500</v>
      </c>
      <c r="C930" s="31"/>
      <c r="D930" s="31">
        <v>1586160</v>
      </c>
      <c r="E930" s="17"/>
      <c r="F930" s="14">
        <f t="shared" si="26"/>
        <v>0.15697560492849721</v>
      </c>
    </row>
    <row r="931" spans="1:6" ht="12.75">
      <c r="A931" s="17" t="s">
        <v>2192</v>
      </c>
      <c r="B931" s="31">
        <v>38730100</v>
      </c>
      <c r="C931" s="31"/>
      <c r="D931" s="31">
        <v>5202011</v>
      </c>
      <c r="E931" s="17"/>
      <c r="F931" s="14">
        <f t="shared" si="26"/>
        <v>0.1343144221161319</v>
      </c>
    </row>
    <row r="932" spans="1:6" ht="12.75">
      <c r="A932" s="17" t="s">
        <v>2193</v>
      </c>
      <c r="B932" s="31">
        <v>63153400</v>
      </c>
      <c r="C932" s="31"/>
      <c r="D932" s="31">
        <v>10942882</v>
      </c>
      <c r="E932" s="17"/>
      <c r="F932" s="14">
        <f t="shared" si="26"/>
        <v>0.17327462971114777</v>
      </c>
    </row>
    <row r="933" spans="1:6" ht="12.75">
      <c r="A933" s="17" t="s">
        <v>2194</v>
      </c>
      <c r="B933" s="31">
        <v>113111400</v>
      </c>
      <c r="C933" s="31"/>
      <c r="D933" s="31">
        <v>16904732</v>
      </c>
      <c r="E933" s="17"/>
      <c r="F933" s="14">
        <f t="shared" si="26"/>
        <v>0.14945206230318075</v>
      </c>
    </row>
    <row r="934" spans="1:6" ht="12.75">
      <c r="A934" s="17" t="s">
        <v>2195</v>
      </c>
      <c r="B934" s="31">
        <v>10606400</v>
      </c>
      <c r="C934" s="31"/>
      <c r="D934" s="31">
        <v>1569625</v>
      </c>
      <c r="E934" s="17"/>
      <c r="F934" s="14">
        <f t="shared" si="26"/>
        <v>0.14798847865439735</v>
      </c>
    </row>
    <row r="935" spans="1:6" ht="12.75">
      <c r="A935" s="11" t="s">
        <v>2196</v>
      </c>
      <c r="B935" s="13">
        <v>56457700</v>
      </c>
      <c r="C935" s="13"/>
      <c r="D935" s="13">
        <v>7380295</v>
      </c>
      <c r="E935" s="11"/>
      <c r="F935" s="14">
        <f t="shared" si="26"/>
        <v>0.1307225586589606</v>
      </c>
    </row>
    <row r="936" spans="1:6" ht="12.75">
      <c r="A936" s="15" t="s">
        <v>2197</v>
      </c>
      <c r="B936" s="9">
        <f>SUM(B937:B941)</f>
        <v>803682600</v>
      </c>
      <c r="C936" s="9"/>
      <c r="D936" s="9">
        <f>SUM(D937:D941)</f>
        <v>112272172</v>
      </c>
      <c r="E936" s="43"/>
      <c r="F936" s="10">
        <f t="shared" si="26"/>
        <v>0.13969715407550196</v>
      </c>
    </row>
    <row r="937" spans="1:6" ht="12.75">
      <c r="A937" s="11" t="s">
        <v>2198</v>
      </c>
      <c r="B937" s="13">
        <v>136372500</v>
      </c>
      <c r="C937" s="13"/>
      <c r="D937" s="13">
        <v>17878482</v>
      </c>
      <c r="E937" s="11"/>
      <c r="F937" s="14">
        <f t="shared" si="26"/>
        <v>0.13110034647747895</v>
      </c>
    </row>
    <row r="938" spans="1:6" ht="12.75">
      <c r="A938" s="11" t="s">
        <v>2866</v>
      </c>
      <c r="B938" s="13">
        <v>202268100</v>
      </c>
      <c r="C938" s="13"/>
      <c r="D938" s="13">
        <v>28445622</v>
      </c>
      <c r="E938" s="11"/>
      <c r="F938" s="14">
        <f t="shared" si="26"/>
        <v>0.14063325853162215</v>
      </c>
    </row>
    <row r="939" spans="1:6" ht="12.75">
      <c r="A939" s="11" t="s">
        <v>282</v>
      </c>
      <c r="B939" s="13">
        <v>262612700</v>
      </c>
      <c r="C939" s="13"/>
      <c r="D939" s="13">
        <v>37077716</v>
      </c>
      <c r="E939" s="11"/>
      <c r="F939" s="14">
        <f t="shared" si="26"/>
        <v>0.14118782526511475</v>
      </c>
    </row>
    <row r="940" spans="1:6" ht="12.75">
      <c r="A940" s="11" t="s">
        <v>453</v>
      </c>
      <c r="B940" s="13">
        <v>59918200</v>
      </c>
      <c r="C940" s="13"/>
      <c r="D940" s="13">
        <v>9501601</v>
      </c>
      <c r="E940" s="11"/>
      <c r="F940" s="14">
        <f t="shared" si="26"/>
        <v>0.15857620889813112</v>
      </c>
    </row>
    <row r="941" spans="1:6" ht="12.75">
      <c r="A941" s="11" t="s">
        <v>454</v>
      </c>
      <c r="B941" s="13">
        <v>142511100</v>
      </c>
      <c r="C941" s="13"/>
      <c r="D941" s="13">
        <v>19368751</v>
      </c>
      <c r="E941" s="11"/>
      <c r="F941" s="14">
        <f t="shared" si="26"/>
        <v>0.13591047293859917</v>
      </c>
    </row>
    <row r="942" spans="1:6" ht="12.75">
      <c r="A942" s="11"/>
      <c r="B942" s="13"/>
      <c r="C942" s="13"/>
      <c r="D942" s="13"/>
      <c r="E942" s="11"/>
      <c r="F942" s="14"/>
    </row>
    <row r="943" spans="1:6" ht="12.75">
      <c r="A943" s="11"/>
      <c r="B943" s="13"/>
      <c r="C943" s="13"/>
      <c r="D943" s="13"/>
      <c r="E943" s="11"/>
      <c r="F943" s="14"/>
    </row>
    <row r="944" spans="1:6" ht="15.75">
      <c r="A944" s="54" t="s">
        <v>1688</v>
      </c>
      <c r="B944" s="9">
        <f>+B863+B873+B892+B897+B914+B924+B936</f>
        <v>7283771300</v>
      </c>
      <c r="C944" s="9"/>
      <c r="D944" s="9">
        <f>+D863+D873+D892+D897+D914+D924+D936</f>
        <v>1056763507</v>
      </c>
      <c r="E944" s="43"/>
      <c r="F944" s="10">
        <f>SUM(D944/B944)</f>
        <v>0.14508466335289796</v>
      </c>
    </row>
    <row r="945" spans="1:6" ht="15.75">
      <c r="A945" s="54"/>
      <c r="B945" s="57"/>
      <c r="C945" s="57"/>
      <c r="D945" s="57"/>
      <c r="E945" s="56"/>
      <c r="F945" s="58"/>
    </row>
    <row r="946" spans="1:6" ht="12.75">
      <c r="A946" s="11"/>
      <c r="B946" s="13"/>
      <c r="C946" s="13"/>
      <c r="D946" s="13"/>
      <c r="E946" s="11"/>
      <c r="F946" s="45"/>
    </row>
    <row r="947" spans="1:6" ht="12.75">
      <c r="A947" s="11"/>
      <c r="B947" s="13"/>
      <c r="C947" s="13"/>
      <c r="D947" s="13"/>
      <c r="E947" s="11"/>
      <c r="F947" s="45"/>
    </row>
    <row r="948" spans="1:5" ht="12.75">
      <c r="A948" s="11" t="s">
        <v>455</v>
      </c>
      <c r="B948" s="13" t="s">
        <v>456</v>
      </c>
      <c r="C948" s="13"/>
      <c r="D948" s="56" t="s">
        <v>544</v>
      </c>
      <c r="E948" s="55"/>
    </row>
    <row r="949" spans="1:5" ht="12.75">
      <c r="A949" s="11" t="s">
        <v>457</v>
      </c>
      <c r="B949" s="13" t="s">
        <v>458</v>
      </c>
      <c r="C949" s="13"/>
      <c r="D949" s="56" t="s">
        <v>1778</v>
      </c>
      <c r="E949" s="55"/>
    </row>
    <row r="950" spans="1:5" ht="12.75">
      <c r="A950" s="11"/>
      <c r="B950" s="13"/>
      <c r="C950" s="13"/>
      <c r="D950" s="11"/>
      <c r="E950" s="45"/>
    </row>
    <row r="951" spans="1:5" ht="12.75">
      <c r="A951" s="11"/>
      <c r="B951" s="13"/>
      <c r="C951" s="13"/>
      <c r="D951" s="11"/>
      <c r="E951" s="45"/>
    </row>
    <row r="952" spans="1:5" ht="12.75">
      <c r="A952" s="11"/>
      <c r="B952" s="13"/>
      <c r="C952" s="13"/>
      <c r="D952" s="11"/>
      <c r="E952" s="45"/>
    </row>
    <row r="953" spans="1:6" ht="12.75">
      <c r="A953" s="46" t="s">
        <v>459</v>
      </c>
      <c r="B953" s="47"/>
      <c r="C953" s="47"/>
      <c r="D953" s="47"/>
      <c r="E953" s="47"/>
      <c r="F953" s="48"/>
    </row>
    <row r="954" spans="1:6" ht="12.75">
      <c r="A954" s="49"/>
      <c r="B954" s="11"/>
      <c r="C954" s="11"/>
      <c r="D954" s="11"/>
      <c r="E954" s="11"/>
      <c r="F954" s="45"/>
    </row>
    <row r="955" spans="1:6" ht="12.75">
      <c r="A955" s="20" t="s">
        <v>1448</v>
      </c>
      <c r="B955" s="5">
        <v>2003</v>
      </c>
      <c r="C955" s="5" t="s">
        <v>1449</v>
      </c>
      <c r="D955" s="5">
        <v>2003</v>
      </c>
      <c r="E955" s="20"/>
      <c r="F955" s="50"/>
    </row>
    <row r="956" spans="1:6" ht="13.5" thickBot="1">
      <c r="A956" s="51" t="s">
        <v>1450</v>
      </c>
      <c r="B956" s="52" t="s">
        <v>1451</v>
      </c>
      <c r="C956" s="51"/>
      <c r="D956" s="51" t="s">
        <v>1452</v>
      </c>
      <c r="E956" s="51"/>
      <c r="F956" s="53" t="s">
        <v>1453</v>
      </c>
    </row>
    <row r="957" spans="1:6" ht="12.75">
      <c r="A957" s="11"/>
      <c r="B957" s="13"/>
      <c r="C957" s="13"/>
      <c r="D957" s="13"/>
      <c r="E957" s="11"/>
      <c r="F957" s="45"/>
    </row>
    <row r="958" spans="1:6" ht="12.75">
      <c r="A958" s="15" t="s">
        <v>460</v>
      </c>
      <c r="B958" s="9">
        <f>SUM(B959:B961)</f>
        <v>78752300</v>
      </c>
      <c r="C958" s="9"/>
      <c r="D958" s="9">
        <f>SUM(D959:D961)</f>
        <v>14494700</v>
      </c>
      <c r="E958" s="43"/>
      <c r="F958" s="10">
        <f aca="true" t="shared" si="27" ref="F958:F989">SUM(D958/B958)</f>
        <v>0.1840543069853198</v>
      </c>
    </row>
    <row r="959" spans="1:6" ht="12.75">
      <c r="A959" s="11" t="s">
        <v>1702</v>
      </c>
      <c r="B959" s="13">
        <v>39968600</v>
      </c>
      <c r="C959" s="13"/>
      <c r="D959" s="13">
        <v>6699890</v>
      </c>
      <c r="E959" s="11"/>
      <c r="F959" s="14">
        <f t="shared" si="27"/>
        <v>0.16762883863833108</v>
      </c>
    </row>
    <row r="960" spans="1:6" ht="12.75">
      <c r="A960" s="11" t="s">
        <v>461</v>
      </c>
      <c r="B960" s="13">
        <v>34835700</v>
      </c>
      <c r="C960" s="13"/>
      <c r="D960" s="13">
        <v>6907280</v>
      </c>
      <c r="E960" s="11"/>
      <c r="F960" s="14">
        <f t="shared" si="27"/>
        <v>0.19828164784976332</v>
      </c>
    </row>
    <row r="961" spans="1:6" ht="12.75">
      <c r="A961" s="11" t="s">
        <v>462</v>
      </c>
      <c r="B961" s="13">
        <v>3948000</v>
      </c>
      <c r="C961" s="13"/>
      <c r="D961" s="13">
        <v>887530</v>
      </c>
      <c r="E961" s="11"/>
      <c r="F961" s="14">
        <f t="shared" si="27"/>
        <v>0.22480496453900708</v>
      </c>
    </row>
    <row r="962" spans="1:6" ht="12.75">
      <c r="A962" s="15" t="s">
        <v>463</v>
      </c>
      <c r="B962" s="9">
        <f>SUM(B963:B971)</f>
        <v>212310200</v>
      </c>
      <c r="C962" s="9"/>
      <c r="D962" s="9">
        <f>SUM(D963:D971)</f>
        <v>34333220</v>
      </c>
      <c r="E962" s="43"/>
      <c r="F962" s="10">
        <f t="shared" si="27"/>
        <v>0.16171253194618063</v>
      </c>
    </row>
    <row r="963" spans="1:6" ht="12.75">
      <c r="A963" s="11" t="s">
        <v>464</v>
      </c>
      <c r="B963" s="13">
        <v>19150800</v>
      </c>
      <c r="C963" s="13"/>
      <c r="D963" s="13">
        <v>3295720</v>
      </c>
      <c r="E963" s="11"/>
      <c r="F963" s="14">
        <f t="shared" si="27"/>
        <v>0.17209307182989744</v>
      </c>
    </row>
    <row r="964" spans="1:6" ht="12.75">
      <c r="A964" s="11" t="s">
        <v>465</v>
      </c>
      <c r="B964" s="13">
        <v>16715700</v>
      </c>
      <c r="C964" s="13"/>
      <c r="D964" s="13">
        <v>2396710</v>
      </c>
      <c r="E964" s="11"/>
      <c r="F964" s="14">
        <f t="shared" si="27"/>
        <v>0.14338077376358752</v>
      </c>
    </row>
    <row r="965" spans="1:6" ht="12.75">
      <c r="A965" s="11" t="s">
        <v>466</v>
      </c>
      <c r="B965" s="13">
        <v>2869700</v>
      </c>
      <c r="C965" s="13"/>
      <c r="D965" s="13">
        <v>473620</v>
      </c>
      <c r="E965" s="11"/>
      <c r="F965" s="14">
        <f t="shared" si="27"/>
        <v>0.1650416419834826</v>
      </c>
    </row>
    <row r="966" spans="1:6" ht="12.75">
      <c r="A966" s="11" t="s">
        <v>1281</v>
      </c>
      <c r="B966" s="13">
        <v>41374200</v>
      </c>
      <c r="C966" s="13"/>
      <c r="D966" s="13">
        <v>6377420</v>
      </c>
      <c r="E966" s="11"/>
      <c r="F966" s="14">
        <f t="shared" si="27"/>
        <v>0.1541400196257571</v>
      </c>
    </row>
    <row r="967" spans="1:6" ht="12.75">
      <c r="A967" s="11" t="s">
        <v>1348</v>
      </c>
      <c r="B967" s="13">
        <v>44247100</v>
      </c>
      <c r="C967" s="13"/>
      <c r="D967" s="13">
        <v>6403860</v>
      </c>
      <c r="E967" s="11"/>
      <c r="F967" s="14">
        <f t="shared" si="27"/>
        <v>0.1447294850961984</v>
      </c>
    </row>
    <row r="968" spans="1:6" ht="12.75">
      <c r="A968" s="11" t="s">
        <v>1349</v>
      </c>
      <c r="B968" s="13">
        <v>20670100</v>
      </c>
      <c r="C968" s="13"/>
      <c r="D968" s="13">
        <v>3348700</v>
      </c>
      <c r="E968" s="11"/>
      <c r="F968" s="14">
        <f t="shared" si="27"/>
        <v>0.16200695690877162</v>
      </c>
    </row>
    <row r="969" spans="1:6" ht="12.75">
      <c r="A969" s="11" t="s">
        <v>1350</v>
      </c>
      <c r="B969" s="13">
        <v>18357900</v>
      </c>
      <c r="C969" s="13"/>
      <c r="D969" s="13">
        <v>3650290</v>
      </c>
      <c r="E969" s="11"/>
      <c r="F969" s="14">
        <f t="shared" si="27"/>
        <v>0.1988402812957909</v>
      </c>
    </row>
    <row r="970" spans="1:6" ht="12.75">
      <c r="A970" s="11" t="s">
        <v>1351</v>
      </c>
      <c r="B970" s="13">
        <v>27929400</v>
      </c>
      <c r="C970" s="13"/>
      <c r="D970" s="13">
        <v>5224900</v>
      </c>
      <c r="E970" s="11"/>
      <c r="F970" s="14">
        <f t="shared" si="27"/>
        <v>0.18707526835520993</v>
      </c>
    </row>
    <row r="971" spans="1:6" ht="12.75">
      <c r="A971" s="11" t="s">
        <v>1352</v>
      </c>
      <c r="B971" s="13">
        <v>20995300</v>
      </c>
      <c r="C971" s="13"/>
      <c r="D971" s="13">
        <v>3162000</v>
      </c>
      <c r="E971" s="11"/>
      <c r="F971" s="14">
        <f t="shared" si="27"/>
        <v>0.15060513543507356</v>
      </c>
    </row>
    <row r="972" spans="1:6" ht="12.75">
      <c r="A972" s="15" t="s">
        <v>1353</v>
      </c>
      <c r="B972" s="9">
        <f>SUM(B973:B975)</f>
        <v>406020800</v>
      </c>
      <c r="C972" s="9"/>
      <c r="D972" s="9">
        <f>SUM(D973:D975)</f>
        <v>64961070</v>
      </c>
      <c r="E972" s="43"/>
      <c r="F972" s="10">
        <f t="shared" si="27"/>
        <v>0.15999443870855878</v>
      </c>
    </row>
    <row r="973" spans="1:6" ht="12.75">
      <c r="A973" s="11" t="s">
        <v>1354</v>
      </c>
      <c r="B973" s="13">
        <v>198255200</v>
      </c>
      <c r="C973" s="13"/>
      <c r="D973" s="13">
        <v>31231850</v>
      </c>
      <c r="E973" s="11"/>
      <c r="F973" s="14">
        <f t="shared" si="27"/>
        <v>0.15753357288989142</v>
      </c>
    </row>
    <row r="974" spans="1:6" ht="12.75">
      <c r="A974" s="11" t="s">
        <v>1355</v>
      </c>
      <c r="B974" s="13">
        <v>92777800</v>
      </c>
      <c r="C974" s="13"/>
      <c r="D974" s="13">
        <v>15987730</v>
      </c>
      <c r="E974" s="11"/>
      <c r="F974" s="14">
        <f t="shared" si="27"/>
        <v>0.17232279704843184</v>
      </c>
    </row>
    <row r="975" spans="1:6" ht="12.75">
      <c r="A975" s="11" t="s">
        <v>1339</v>
      </c>
      <c r="B975" s="13">
        <v>114987800</v>
      </c>
      <c r="C975" s="13"/>
      <c r="D975" s="13">
        <v>17741490</v>
      </c>
      <c r="E975" s="11"/>
      <c r="F975" s="14">
        <f t="shared" si="27"/>
        <v>0.15429019426408716</v>
      </c>
    </row>
    <row r="976" spans="1:6" ht="12.75">
      <c r="A976" s="15" t="s">
        <v>1356</v>
      </c>
      <c r="B976" s="9">
        <f>SUM(B977:B981)</f>
        <v>118390800</v>
      </c>
      <c r="C976" s="9"/>
      <c r="D976" s="9">
        <f>SUM(D977:D981)</f>
        <v>20493330</v>
      </c>
      <c r="E976" s="43"/>
      <c r="F976" s="10">
        <f t="shared" si="27"/>
        <v>0.17309900769316536</v>
      </c>
    </row>
    <row r="977" spans="1:6" ht="12.75">
      <c r="A977" s="11" t="s">
        <v>1357</v>
      </c>
      <c r="B977" s="13">
        <v>46238600</v>
      </c>
      <c r="C977" s="13"/>
      <c r="D977" s="13">
        <v>7308520</v>
      </c>
      <c r="E977" s="11"/>
      <c r="F977" s="14">
        <f t="shared" si="27"/>
        <v>0.15806101395803507</v>
      </c>
    </row>
    <row r="978" spans="1:6" ht="12.75">
      <c r="A978" s="11" t="s">
        <v>1358</v>
      </c>
      <c r="B978" s="13">
        <v>5277000</v>
      </c>
      <c r="C978" s="13"/>
      <c r="D978" s="13">
        <v>855250</v>
      </c>
      <c r="E978" s="11"/>
      <c r="F978" s="14">
        <f t="shared" si="27"/>
        <v>0.16207125260564714</v>
      </c>
    </row>
    <row r="979" spans="1:6" ht="12.75">
      <c r="A979" s="11" t="s">
        <v>1359</v>
      </c>
      <c r="B979" s="13">
        <v>10016800</v>
      </c>
      <c r="C979" s="13"/>
      <c r="D979" s="13">
        <v>2386700</v>
      </c>
      <c r="E979" s="11"/>
      <c r="F979" s="14">
        <f t="shared" si="27"/>
        <v>0.23826970689242075</v>
      </c>
    </row>
    <row r="980" spans="1:6" ht="12.75">
      <c r="A980" s="11" t="s">
        <v>1360</v>
      </c>
      <c r="B980" s="13">
        <v>47628400</v>
      </c>
      <c r="C980" s="13"/>
      <c r="D980" s="13">
        <v>8085540</v>
      </c>
      <c r="E980" s="11"/>
      <c r="F980" s="14">
        <f t="shared" si="27"/>
        <v>0.16976299854708535</v>
      </c>
    </row>
    <row r="981" spans="1:6" ht="12.75">
      <c r="A981" s="11" t="s">
        <v>1361</v>
      </c>
      <c r="B981" s="13">
        <v>9230000</v>
      </c>
      <c r="C981" s="13"/>
      <c r="D981" s="13">
        <v>1857320</v>
      </c>
      <c r="E981" s="11"/>
      <c r="F981" s="14">
        <f t="shared" si="27"/>
        <v>0.20122643553629468</v>
      </c>
    </row>
    <row r="982" spans="1:6" ht="12.75">
      <c r="A982" s="15" t="s">
        <v>1362</v>
      </c>
      <c r="B982" s="9">
        <f>SUM(B983:B987)</f>
        <v>74895800</v>
      </c>
      <c r="C982" s="9"/>
      <c r="D982" s="9">
        <f>SUM(D983:D987)</f>
        <v>14775300</v>
      </c>
      <c r="E982" s="43"/>
      <c r="F982" s="10">
        <f t="shared" si="27"/>
        <v>0.19727808501945368</v>
      </c>
    </row>
    <row r="983" spans="1:6" ht="12.75">
      <c r="A983" s="11" t="s">
        <v>1363</v>
      </c>
      <c r="B983" s="13">
        <v>9333700</v>
      </c>
      <c r="C983" s="13"/>
      <c r="D983" s="13">
        <v>1916400</v>
      </c>
      <c r="E983" s="11"/>
      <c r="F983" s="14">
        <f t="shared" si="27"/>
        <v>0.20532050526586457</v>
      </c>
    </row>
    <row r="984" spans="1:6" ht="12.75">
      <c r="A984" s="11" t="s">
        <v>1364</v>
      </c>
      <c r="B984" s="13">
        <v>10525800</v>
      </c>
      <c r="C984" s="13"/>
      <c r="D984" s="13">
        <v>2981720</v>
      </c>
      <c r="E984" s="11"/>
      <c r="F984" s="14">
        <f t="shared" si="27"/>
        <v>0.2832772805867487</v>
      </c>
    </row>
    <row r="985" spans="1:6" ht="12.75">
      <c r="A985" s="11" t="s">
        <v>1365</v>
      </c>
      <c r="B985" s="13">
        <v>31456900</v>
      </c>
      <c r="C985" s="13"/>
      <c r="D985" s="13">
        <v>5545530</v>
      </c>
      <c r="E985" s="11"/>
      <c r="F985" s="14">
        <f t="shared" si="27"/>
        <v>0.17628978062046802</v>
      </c>
    </row>
    <row r="986" spans="1:6" ht="12.75">
      <c r="A986" s="11" t="s">
        <v>1366</v>
      </c>
      <c r="B986" s="13">
        <v>9566500</v>
      </c>
      <c r="C986" s="13"/>
      <c r="D986" s="13">
        <v>1862750</v>
      </c>
      <c r="E986" s="11"/>
      <c r="F986" s="14">
        <f t="shared" si="27"/>
        <v>0.19471593581769717</v>
      </c>
    </row>
    <row r="987" spans="1:6" ht="12.75">
      <c r="A987" s="11" t="s">
        <v>1367</v>
      </c>
      <c r="B987" s="13">
        <v>14012900</v>
      </c>
      <c r="C987" s="13"/>
      <c r="D987" s="13">
        <v>2468900</v>
      </c>
      <c r="E987" s="11"/>
      <c r="F987" s="14">
        <f t="shared" si="27"/>
        <v>0.17618765566014172</v>
      </c>
    </row>
    <row r="988" spans="1:6" ht="12.75">
      <c r="A988" s="15" t="s">
        <v>1368</v>
      </c>
      <c r="B988" s="9">
        <f>SUM(B989:B995)</f>
        <v>272865000</v>
      </c>
      <c r="C988" s="9"/>
      <c r="D988" s="9">
        <f>SUM(D989:D995)</f>
        <v>41119035</v>
      </c>
      <c r="E988" s="43"/>
      <c r="F988" s="10">
        <f t="shared" si="27"/>
        <v>0.15069369468418448</v>
      </c>
    </row>
    <row r="989" spans="1:6" ht="12.75">
      <c r="A989" s="11" t="s">
        <v>1322</v>
      </c>
      <c r="B989" s="13">
        <v>149857700</v>
      </c>
      <c r="C989" s="13"/>
      <c r="D989" s="13">
        <v>21774970</v>
      </c>
      <c r="E989" s="11"/>
      <c r="F989" s="14">
        <f t="shared" si="27"/>
        <v>0.1453043120240068</v>
      </c>
    </row>
    <row r="990" spans="1:6" ht="12.75">
      <c r="A990" s="11" t="s">
        <v>1369</v>
      </c>
      <c r="B990" s="13">
        <v>56094100</v>
      </c>
      <c r="C990" s="13"/>
      <c r="D990" s="13">
        <v>8001845</v>
      </c>
      <c r="E990" s="11"/>
      <c r="F990" s="14">
        <f aca="true" t="shared" si="28" ref="F990:F1005">SUM(D990/B990)</f>
        <v>0.14265038569118677</v>
      </c>
    </row>
    <row r="991" spans="1:6" ht="12.75">
      <c r="A991" s="11" t="s">
        <v>1370</v>
      </c>
      <c r="B991" s="13">
        <v>2007200</v>
      </c>
      <c r="C991" s="13"/>
      <c r="D991" s="13">
        <v>264330</v>
      </c>
      <c r="E991" s="11"/>
      <c r="F991" s="14">
        <f t="shared" si="28"/>
        <v>0.13169091271422878</v>
      </c>
    </row>
    <row r="992" spans="1:6" ht="12.75">
      <c r="A992" s="11" t="s">
        <v>1371</v>
      </c>
      <c r="B992" s="13">
        <v>9783800</v>
      </c>
      <c r="C992" s="13"/>
      <c r="D992" s="13">
        <v>1747700</v>
      </c>
      <c r="E992" s="11"/>
      <c r="F992" s="14">
        <f t="shared" si="28"/>
        <v>0.17863202436681044</v>
      </c>
    </row>
    <row r="993" spans="1:6" ht="12.75">
      <c r="A993" s="11" t="s">
        <v>1372</v>
      </c>
      <c r="B993" s="13">
        <v>10964300</v>
      </c>
      <c r="C993" s="13"/>
      <c r="D993" s="13">
        <v>1705590</v>
      </c>
      <c r="E993" s="11"/>
      <c r="F993" s="14">
        <f t="shared" si="28"/>
        <v>0.15555849438632655</v>
      </c>
    </row>
    <row r="994" spans="1:6" ht="12.75">
      <c r="A994" s="11" t="s">
        <v>1373</v>
      </c>
      <c r="B994" s="13">
        <v>40786200</v>
      </c>
      <c r="C994" s="13"/>
      <c r="D994" s="13">
        <v>6933890</v>
      </c>
      <c r="E994" s="11"/>
      <c r="F994" s="14">
        <f t="shared" si="28"/>
        <v>0.1700057862708465</v>
      </c>
    </row>
    <row r="995" spans="1:6" ht="12.75">
      <c r="A995" s="11" t="s">
        <v>1374</v>
      </c>
      <c r="B995" s="13">
        <v>3371700</v>
      </c>
      <c r="C995" s="13"/>
      <c r="D995" s="13">
        <v>690710</v>
      </c>
      <c r="E995" s="11"/>
      <c r="F995" s="14">
        <f t="shared" si="28"/>
        <v>0.2048551175964647</v>
      </c>
    </row>
    <row r="996" spans="1:6" ht="12.75">
      <c r="A996" s="15" t="s">
        <v>1375</v>
      </c>
      <c r="B996" s="9">
        <f>SUM(B997:B1001)</f>
        <v>480298500</v>
      </c>
      <c r="C996" s="9"/>
      <c r="D996" s="9">
        <f>SUM(D997:D1001)</f>
        <v>100418280</v>
      </c>
      <c r="E996" s="43"/>
      <c r="F996" s="10">
        <f t="shared" si="28"/>
        <v>0.20907473165125437</v>
      </c>
    </row>
    <row r="997" spans="1:6" ht="12.75">
      <c r="A997" s="11" t="s">
        <v>1376</v>
      </c>
      <c r="B997" s="13">
        <v>10108700</v>
      </c>
      <c r="C997" s="13"/>
      <c r="D997" s="13">
        <v>1512140</v>
      </c>
      <c r="E997" s="11"/>
      <c r="F997" s="14">
        <f t="shared" si="28"/>
        <v>0.14958797867183712</v>
      </c>
    </row>
    <row r="998" spans="1:6" ht="12.75">
      <c r="A998" s="11" t="s">
        <v>1377</v>
      </c>
      <c r="B998" s="13">
        <v>314160700</v>
      </c>
      <c r="C998" s="13"/>
      <c r="D998" s="13">
        <v>71210480</v>
      </c>
      <c r="E998" s="11"/>
      <c r="F998" s="14">
        <f t="shared" si="28"/>
        <v>0.22666896273149378</v>
      </c>
    </row>
    <row r="999" spans="1:6" ht="12.75">
      <c r="A999" s="11" t="s">
        <v>1378</v>
      </c>
      <c r="B999" s="13">
        <v>73275800</v>
      </c>
      <c r="C999" s="13"/>
      <c r="D999" s="13">
        <v>13359740</v>
      </c>
      <c r="E999" s="11"/>
      <c r="F999" s="14">
        <f t="shared" si="28"/>
        <v>0.18232131208393496</v>
      </c>
    </row>
    <row r="1000" spans="1:6" ht="12.75">
      <c r="A1000" s="11" t="s">
        <v>1379</v>
      </c>
      <c r="B1000" s="13">
        <v>66063100</v>
      </c>
      <c r="C1000" s="13"/>
      <c r="D1000" s="13">
        <v>11469130</v>
      </c>
      <c r="E1000" s="11"/>
      <c r="F1000" s="14">
        <f t="shared" si="28"/>
        <v>0.17360871651496826</v>
      </c>
    </row>
    <row r="1001" spans="1:6" ht="12.75">
      <c r="A1001" s="11" t="s">
        <v>1380</v>
      </c>
      <c r="B1001" s="13">
        <v>16690200</v>
      </c>
      <c r="C1001" s="13"/>
      <c r="D1001" s="13">
        <v>2866790</v>
      </c>
      <c r="E1001" s="11"/>
      <c r="F1001" s="14">
        <f t="shared" si="28"/>
        <v>0.171764868006375</v>
      </c>
    </row>
    <row r="1002" spans="1:6" ht="12.75">
      <c r="A1002" s="15" t="s">
        <v>1381</v>
      </c>
      <c r="B1002" s="9">
        <f>SUM(B1003:B1007)</f>
        <v>141705000</v>
      </c>
      <c r="C1002" s="9"/>
      <c r="D1002" s="9">
        <f>SUM(D1003:D1007)</f>
        <v>25765930</v>
      </c>
      <c r="E1002" s="43"/>
      <c r="F1002" s="10">
        <f t="shared" si="28"/>
        <v>0.18182795243639957</v>
      </c>
    </row>
    <row r="1003" spans="1:6" ht="12.75">
      <c r="A1003" s="11" t="s">
        <v>2230</v>
      </c>
      <c r="B1003" s="13">
        <v>45356700</v>
      </c>
      <c r="C1003" s="13"/>
      <c r="D1003" s="13">
        <v>7473500</v>
      </c>
      <c r="E1003" s="11"/>
      <c r="F1003" s="14">
        <f t="shared" si="28"/>
        <v>0.16477168753458696</v>
      </c>
    </row>
    <row r="1004" spans="1:6" ht="12.75">
      <c r="A1004" s="11" t="s">
        <v>2127</v>
      </c>
      <c r="B1004" s="13">
        <v>58672400</v>
      </c>
      <c r="C1004" s="13"/>
      <c r="D1004" s="13">
        <v>12239400</v>
      </c>
      <c r="E1004" s="11"/>
      <c r="F1004" s="14">
        <f t="shared" si="28"/>
        <v>0.20860574989262412</v>
      </c>
    </row>
    <row r="1005" spans="1:6" ht="12.75">
      <c r="A1005" s="11" t="s">
        <v>2231</v>
      </c>
      <c r="B1005" s="13">
        <v>37675900</v>
      </c>
      <c r="C1005" s="13"/>
      <c r="D1005" s="13">
        <v>6053030</v>
      </c>
      <c r="E1005" s="11"/>
      <c r="F1005" s="14">
        <f t="shared" si="28"/>
        <v>0.16066052834836062</v>
      </c>
    </row>
    <row r="1006" spans="1:6" ht="12.75">
      <c r="A1006" s="11"/>
      <c r="B1006" s="59"/>
      <c r="C1006" s="59"/>
      <c r="D1006" s="59"/>
      <c r="E1006" s="11"/>
      <c r="F1006" s="45"/>
    </row>
    <row r="1007" spans="1:6" ht="12.75">
      <c r="A1007" s="11"/>
      <c r="B1007" s="13"/>
      <c r="C1007" s="13"/>
      <c r="D1007" s="13"/>
      <c r="E1007" s="11"/>
      <c r="F1007" s="45"/>
    </row>
    <row r="1008" spans="1:6" ht="12.75">
      <c r="A1008" s="46" t="s">
        <v>459</v>
      </c>
      <c r="B1008" s="47"/>
      <c r="C1008" s="47"/>
      <c r="D1008" s="47"/>
      <c r="E1008" s="47"/>
      <c r="F1008" s="48"/>
    </row>
    <row r="1009" spans="1:6" ht="12.75">
      <c r="A1009" s="49"/>
      <c r="B1009" s="11"/>
      <c r="C1009" s="11"/>
      <c r="D1009" s="11"/>
      <c r="E1009" s="11"/>
      <c r="F1009" s="45"/>
    </row>
    <row r="1010" spans="1:6" ht="12.75">
      <c r="A1010" s="20" t="s">
        <v>1448</v>
      </c>
      <c r="B1010" s="5">
        <v>2003</v>
      </c>
      <c r="C1010" s="5" t="s">
        <v>1449</v>
      </c>
      <c r="D1010" s="5">
        <v>2003</v>
      </c>
      <c r="E1010" s="20"/>
      <c r="F1010" s="50"/>
    </row>
    <row r="1011" spans="1:6" ht="13.5" thickBot="1">
      <c r="A1011" s="51" t="s">
        <v>1450</v>
      </c>
      <c r="B1011" s="52" t="s">
        <v>1451</v>
      </c>
      <c r="C1011" s="51"/>
      <c r="D1011" s="51" t="s">
        <v>1452</v>
      </c>
      <c r="E1011" s="51"/>
      <c r="F1011" s="53" t="s">
        <v>1453</v>
      </c>
    </row>
    <row r="1012" spans="1:6" ht="12.75">
      <c r="A1012" s="11"/>
      <c r="B1012" s="13"/>
      <c r="C1012" s="13"/>
      <c r="D1012" s="13"/>
      <c r="E1012" s="11"/>
      <c r="F1012" s="45"/>
    </row>
    <row r="1013" spans="1:6" ht="12.75">
      <c r="A1013" s="15" t="s">
        <v>2232</v>
      </c>
      <c r="B1013" s="9">
        <f>SUM(B1014:B1027)</f>
        <v>292242700</v>
      </c>
      <c r="C1013" s="9"/>
      <c r="D1013" s="9">
        <f>SUM(D1014:D1027)</f>
        <v>43225624</v>
      </c>
      <c r="E1013" s="43"/>
      <c r="F1013" s="10">
        <f aca="true" t="shared" si="29" ref="F1013:F1027">SUM(D1013/B1013)</f>
        <v>0.14791002136238132</v>
      </c>
    </row>
    <row r="1014" spans="1:6" ht="12.75">
      <c r="A1014" s="11" t="s">
        <v>2233</v>
      </c>
      <c r="B1014" s="13">
        <v>47359700</v>
      </c>
      <c r="C1014" s="13"/>
      <c r="D1014" s="13">
        <v>6074370</v>
      </c>
      <c r="E1014" s="11"/>
      <c r="F1014" s="14">
        <f t="shared" si="29"/>
        <v>0.12826031414894942</v>
      </c>
    </row>
    <row r="1015" spans="1:6" ht="12.75">
      <c r="A1015" s="11" t="s">
        <v>2234</v>
      </c>
      <c r="B1015" s="13">
        <v>4175500</v>
      </c>
      <c r="C1015" s="13"/>
      <c r="D1015" s="13">
        <v>643640</v>
      </c>
      <c r="E1015" s="11"/>
      <c r="F1015" s="14">
        <f t="shared" si="29"/>
        <v>0.1541468087654173</v>
      </c>
    </row>
    <row r="1016" spans="1:6" ht="12.75">
      <c r="A1016" s="11" t="s">
        <v>2235</v>
      </c>
      <c r="B1016" s="13">
        <v>34214400</v>
      </c>
      <c r="C1016" s="13"/>
      <c r="D1016" s="13">
        <v>5189500</v>
      </c>
      <c r="E1016" s="11"/>
      <c r="F1016" s="14">
        <f t="shared" si="29"/>
        <v>0.1516759025439581</v>
      </c>
    </row>
    <row r="1017" spans="1:6" ht="12.75">
      <c r="A1017" s="11" t="s">
        <v>2236</v>
      </c>
      <c r="B1017" s="13">
        <v>65120400</v>
      </c>
      <c r="C1017" s="13"/>
      <c r="D1017" s="13">
        <v>10235240</v>
      </c>
      <c r="E1017" s="11"/>
      <c r="F1017" s="14">
        <f t="shared" si="29"/>
        <v>0.1571740959822114</v>
      </c>
    </row>
    <row r="1018" spans="1:9" ht="12.75">
      <c r="A1018" s="11" t="s">
        <v>2237</v>
      </c>
      <c r="B1018" s="13">
        <v>9341700</v>
      </c>
      <c r="C1018" s="13"/>
      <c r="D1018" s="13">
        <v>1317600</v>
      </c>
      <c r="E1018" s="11"/>
      <c r="F1018" s="14">
        <f t="shared" si="29"/>
        <v>0.14104499181091237</v>
      </c>
      <c r="G1018" s="14"/>
      <c r="H1018" s="14"/>
      <c r="I1018" s="14"/>
    </row>
    <row r="1019" spans="1:9" ht="12.75">
      <c r="A1019" s="11" t="s">
        <v>1397</v>
      </c>
      <c r="B1019" s="13">
        <v>22071700</v>
      </c>
      <c r="C1019" s="13"/>
      <c r="D1019" s="13">
        <v>3935970</v>
      </c>
      <c r="E1019" s="11"/>
      <c r="F1019" s="14">
        <f t="shared" si="29"/>
        <v>0.178326544851552</v>
      </c>
      <c r="G1019" s="14"/>
      <c r="H1019" s="14"/>
      <c r="I1019" s="14"/>
    </row>
    <row r="1020" spans="1:9" ht="12.75">
      <c r="A1020" s="11" t="s">
        <v>1398</v>
      </c>
      <c r="B1020" s="13">
        <v>32420300</v>
      </c>
      <c r="C1020" s="13"/>
      <c r="D1020" s="13">
        <v>4353760</v>
      </c>
      <c r="E1020" s="11"/>
      <c r="F1020" s="14">
        <f t="shared" si="29"/>
        <v>0.1342911694216278</v>
      </c>
      <c r="G1020" s="14"/>
      <c r="H1020" s="14"/>
      <c r="I1020" s="14"/>
    </row>
    <row r="1021" spans="1:9" ht="12.75">
      <c r="A1021" s="11" t="s">
        <v>1399</v>
      </c>
      <c r="B1021" s="13">
        <v>13467700</v>
      </c>
      <c r="C1021" s="13"/>
      <c r="D1021" s="13">
        <v>2096940</v>
      </c>
      <c r="E1021" s="11"/>
      <c r="F1021" s="14">
        <f t="shared" si="29"/>
        <v>0.15570141895052608</v>
      </c>
      <c r="G1021" s="14"/>
      <c r="H1021" s="14"/>
      <c r="I1021" s="14"/>
    </row>
    <row r="1022" spans="1:9" ht="12.75">
      <c r="A1022" s="11" t="s">
        <v>1400</v>
      </c>
      <c r="B1022" s="13">
        <v>6903700</v>
      </c>
      <c r="C1022" s="13"/>
      <c r="D1022" s="13">
        <v>1214640</v>
      </c>
      <c r="E1022" s="11"/>
      <c r="F1022" s="14">
        <f t="shared" si="29"/>
        <v>0.17594043773628634</v>
      </c>
      <c r="G1022" s="14"/>
      <c r="H1022" s="14"/>
      <c r="I1022" s="14"/>
    </row>
    <row r="1023" spans="1:9" ht="12.75">
      <c r="A1023" s="11" t="s">
        <v>1401</v>
      </c>
      <c r="B1023" s="13">
        <v>21358600</v>
      </c>
      <c r="C1023" s="13"/>
      <c r="D1023" s="13">
        <v>3126710</v>
      </c>
      <c r="E1023" s="11"/>
      <c r="F1023" s="14">
        <f t="shared" si="29"/>
        <v>0.1463911492326276</v>
      </c>
      <c r="G1023" s="14"/>
      <c r="H1023" s="14"/>
      <c r="I1023" s="14"/>
    </row>
    <row r="1024" spans="1:9" ht="12.75">
      <c r="A1024" s="11" t="s">
        <v>1402</v>
      </c>
      <c r="B1024" s="13">
        <v>11472400</v>
      </c>
      <c r="C1024" s="13"/>
      <c r="D1024" s="13">
        <v>1513520</v>
      </c>
      <c r="E1024" s="11"/>
      <c r="F1024" s="14">
        <f t="shared" si="29"/>
        <v>0.13192705972595098</v>
      </c>
      <c r="G1024" s="14"/>
      <c r="H1024" s="14"/>
      <c r="I1024" s="14"/>
    </row>
    <row r="1025" spans="1:9" ht="12.75">
      <c r="A1025" s="11" t="s">
        <v>1463</v>
      </c>
      <c r="B1025" s="13">
        <v>3440500</v>
      </c>
      <c r="C1025" s="13"/>
      <c r="D1025" s="13">
        <v>565630</v>
      </c>
      <c r="E1025" s="11"/>
      <c r="F1025" s="14">
        <f t="shared" si="29"/>
        <v>0.16440342973405028</v>
      </c>
      <c r="G1025" s="14"/>
      <c r="H1025" s="14"/>
      <c r="I1025" s="14"/>
    </row>
    <row r="1026" spans="1:9" ht="12.75">
      <c r="A1026" s="11" t="s">
        <v>40</v>
      </c>
      <c r="B1026" s="13">
        <v>18431600</v>
      </c>
      <c r="C1026" s="13"/>
      <c r="D1026" s="13">
        <v>2622740</v>
      </c>
      <c r="E1026" s="11"/>
      <c r="F1026" s="14">
        <f t="shared" si="29"/>
        <v>0.14229583975346688</v>
      </c>
      <c r="G1026" s="14"/>
      <c r="H1026" s="14"/>
      <c r="I1026" s="14"/>
    </row>
    <row r="1027" spans="1:9" ht="12.75">
      <c r="A1027" s="11" t="s">
        <v>1463</v>
      </c>
      <c r="B1027" s="13">
        <v>2464500</v>
      </c>
      <c r="C1027" s="13"/>
      <c r="D1027" s="13">
        <v>335364</v>
      </c>
      <c r="E1027" s="11"/>
      <c r="F1027" s="14">
        <f t="shared" si="29"/>
        <v>0.13607790626902008</v>
      </c>
      <c r="G1027" s="14"/>
      <c r="H1027" s="14"/>
      <c r="I1027" s="14"/>
    </row>
    <row r="1028" spans="1:9" ht="12.75">
      <c r="A1028" s="44" t="s">
        <v>1403</v>
      </c>
      <c r="B1028" s="13"/>
      <c r="C1028" s="13"/>
      <c r="D1028" s="13"/>
      <c r="E1028" s="11"/>
      <c r="F1028" s="14"/>
      <c r="G1028" s="14"/>
      <c r="H1028" s="14"/>
      <c r="I1028" s="14"/>
    </row>
    <row r="1029" spans="1:6" ht="12.75">
      <c r="A1029" s="15" t="s">
        <v>1404</v>
      </c>
      <c r="B1029" s="9">
        <f>SUM(B1030:B1032)</f>
        <v>117186300</v>
      </c>
      <c r="C1029" s="9"/>
      <c r="D1029" s="9">
        <f>SUM(D1030:D1032)</f>
        <v>20382690</v>
      </c>
      <c r="E1029" s="43"/>
      <c r="F1029" s="10">
        <f aca="true" t="shared" si="30" ref="F1029:F1039">SUM(D1029/B1029)</f>
        <v>0.17393406908486742</v>
      </c>
    </row>
    <row r="1030" spans="1:6" ht="12.75">
      <c r="A1030" s="11" t="s">
        <v>1405</v>
      </c>
      <c r="B1030" s="13">
        <v>1641700</v>
      </c>
      <c r="C1030" s="13"/>
      <c r="D1030" s="13">
        <v>317770</v>
      </c>
      <c r="E1030" s="11"/>
      <c r="F1030" s="14">
        <f t="shared" si="30"/>
        <v>0.19356155204970457</v>
      </c>
    </row>
    <row r="1031" spans="1:6" ht="12.75">
      <c r="A1031" s="11" t="s">
        <v>1406</v>
      </c>
      <c r="B1031" s="13">
        <v>38257100</v>
      </c>
      <c r="C1031" s="13"/>
      <c r="D1031" s="13">
        <v>7239450</v>
      </c>
      <c r="E1031" s="11"/>
      <c r="F1031" s="14">
        <f t="shared" si="30"/>
        <v>0.18923154133481104</v>
      </c>
    </row>
    <row r="1032" spans="1:6" ht="12.75">
      <c r="A1032" s="11" t="s">
        <v>1407</v>
      </c>
      <c r="B1032" s="13">
        <v>77287500</v>
      </c>
      <c r="C1032" s="13"/>
      <c r="D1032" s="13">
        <v>12825470</v>
      </c>
      <c r="E1032" s="11"/>
      <c r="F1032" s="14">
        <f t="shared" si="30"/>
        <v>0.16594494581918162</v>
      </c>
    </row>
    <row r="1033" spans="1:6" ht="12.75">
      <c r="A1033" s="15" t="s">
        <v>1408</v>
      </c>
      <c r="B1033" s="9">
        <f>SUM(B1034:B1035)</f>
        <v>605759900</v>
      </c>
      <c r="C1033" s="9"/>
      <c r="D1033" s="9">
        <f>SUM(D1034:D1035)</f>
        <v>105612435</v>
      </c>
      <c r="E1033" s="43"/>
      <c r="F1033" s="10">
        <f t="shared" si="30"/>
        <v>0.17434702264048843</v>
      </c>
    </row>
    <row r="1034" spans="1:6" ht="12.75">
      <c r="A1034" s="11" t="s">
        <v>1376</v>
      </c>
      <c r="B1034" s="13">
        <v>67416100</v>
      </c>
      <c r="C1034" s="13"/>
      <c r="D1034" s="13">
        <v>10425015</v>
      </c>
      <c r="E1034" s="11"/>
      <c r="F1034" s="14">
        <f t="shared" si="30"/>
        <v>0.1546368745744711</v>
      </c>
    </row>
    <row r="1035" spans="1:6" ht="12.75">
      <c r="A1035" s="11" t="s">
        <v>779</v>
      </c>
      <c r="B1035" s="13">
        <v>538343800</v>
      </c>
      <c r="C1035" s="13"/>
      <c r="D1035" s="13">
        <v>95187420</v>
      </c>
      <c r="E1035" s="11"/>
      <c r="F1035" s="14">
        <f t="shared" si="30"/>
        <v>0.17681529907096544</v>
      </c>
    </row>
    <row r="1036" spans="1:6" ht="12.75">
      <c r="A1036" s="15" t="s">
        <v>1409</v>
      </c>
      <c r="B1036" s="9">
        <f>SUM(B1037:B1039)</f>
        <v>430357500</v>
      </c>
      <c r="C1036" s="9"/>
      <c r="D1036" s="9">
        <f>SUM(D1037:D1039)</f>
        <v>66129450</v>
      </c>
      <c r="E1036" s="43"/>
      <c r="F1036" s="10">
        <f t="shared" si="30"/>
        <v>0.15366166501106637</v>
      </c>
    </row>
    <row r="1037" spans="1:6" ht="12.75">
      <c r="A1037" s="11" t="s">
        <v>1410</v>
      </c>
      <c r="B1037" s="96">
        <v>73989100</v>
      </c>
      <c r="C1037" s="96"/>
      <c r="D1037" s="96">
        <v>11011780</v>
      </c>
      <c r="E1037" s="11"/>
      <c r="F1037" s="14">
        <f t="shared" si="30"/>
        <v>0.14882976005925197</v>
      </c>
    </row>
    <row r="1038" spans="1:6" ht="12.75">
      <c r="A1038" s="11" t="s">
        <v>1411</v>
      </c>
      <c r="B1038" s="96">
        <v>152860000</v>
      </c>
      <c r="C1038" s="96"/>
      <c r="D1038" s="96">
        <v>25185880</v>
      </c>
      <c r="E1038" s="11"/>
      <c r="F1038" s="14">
        <f t="shared" si="30"/>
        <v>0.1647643595446814</v>
      </c>
    </row>
    <row r="1039" spans="1:6" ht="12.75">
      <c r="A1039" s="11" t="s">
        <v>1412</v>
      </c>
      <c r="B1039" s="96">
        <v>203508400</v>
      </c>
      <c r="C1039" s="96"/>
      <c r="D1039" s="96">
        <v>29931790</v>
      </c>
      <c r="E1039" s="11"/>
      <c r="F1039" s="14">
        <f t="shared" si="30"/>
        <v>0.14707889207521654</v>
      </c>
    </row>
    <row r="1040" spans="1:6" ht="12.75">
      <c r="A1040" s="11"/>
      <c r="B1040" s="11"/>
      <c r="C1040" s="11"/>
      <c r="D1040" s="11"/>
      <c r="E1040" s="11"/>
      <c r="F1040" s="14"/>
    </row>
    <row r="1041" spans="1:6" ht="12.75">
      <c r="A1041" s="11"/>
      <c r="B1041" s="11"/>
      <c r="C1041" s="11"/>
      <c r="D1041" s="11"/>
      <c r="E1041" s="11"/>
      <c r="F1041" s="14"/>
    </row>
    <row r="1042" spans="1:6" ht="15.75">
      <c r="A1042" s="54" t="s">
        <v>1688</v>
      </c>
      <c r="B1042" s="9">
        <f>+B958+B962+B972+B976+B982+B988+B996+B1002+B1013+B1029+B1033+B1036</f>
        <v>3230784800</v>
      </c>
      <c r="C1042" s="9"/>
      <c r="D1042" s="9">
        <f>+D958+D962+D972+D976+D982+D988+D996+D1002+D1013+D1029+D1033+D1036</f>
        <v>551711064</v>
      </c>
      <c r="E1042" s="43"/>
      <c r="F1042" s="10">
        <f>SUM(D1042/B1042)</f>
        <v>0.1707668873519524</v>
      </c>
    </row>
    <row r="1043" spans="1:6" ht="12.75">
      <c r="A1043" s="17"/>
      <c r="B1043" s="17"/>
      <c r="C1043" s="17"/>
      <c r="D1043" s="17"/>
      <c r="E1043" s="17"/>
      <c r="F1043" s="14"/>
    </row>
    <row r="1044" spans="1:6" ht="12.75">
      <c r="A1044" s="17"/>
      <c r="B1044" s="17"/>
      <c r="C1044" s="17"/>
      <c r="D1044" s="17"/>
      <c r="E1044" s="17"/>
      <c r="F1044" s="33"/>
    </row>
    <row r="1045" spans="1:6" ht="12.75">
      <c r="A1045" s="17" t="s">
        <v>1413</v>
      </c>
      <c r="B1045" s="17" t="s">
        <v>1414</v>
      </c>
      <c r="C1045" s="17"/>
      <c r="D1045" s="38" t="s">
        <v>1415</v>
      </c>
      <c r="E1045" s="38"/>
      <c r="F1045" s="33"/>
    </row>
    <row r="1046" spans="1:6" ht="12.75">
      <c r="A1046" s="17" t="s">
        <v>1416</v>
      </c>
      <c r="B1046" s="17" t="s">
        <v>1414</v>
      </c>
      <c r="C1046" s="17"/>
      <c r="D1046" s="38" t="s">
        <v>1415</v>
      </c>
      <c r="E1046" s="38"/>
      <c r="F1046" s="33"/>
    </row>
    <row r="1047" spans="1:6" ht="12.75">
      <c r="A1047" s="17" t="s">
        <v>2280</v>
      </c>
      <c r="B1047" s="17" t="s">
        <v>2281</v>
      </c>
      <c r="C1047" s="17"/>
      <c r="D1047" s="38" t="s">
        <v>2282</v>
      </c>
      <c r="E1047" s="38"/>
      <c r="F1047" s="33"/>
    </row>
    <row r="1048" spans="1:6" ht="12.75">
      <c r="A1048" s="17"/>
      <c r="B1048" s="17"/>
      <c r="C1048" s="17"/>
      <c r="D1048" s="17"/>
      <c r="E1048" s="17"/>
      <c r="F1048" s="33"/>
    </row>
    <row r="1049" spans="1:6" ht="12.75">
      <c r="A1049" s="17"/>
      <c r="B1049" s="17"/>
      <c r="C1049" s="17"/>
      <c r="D1049" s="17"/>
      <c r="E1049" s="17"/>
      <c r="F1049" s="33"/>
    </row>
    <row r="1050" spans="1:6" ht="12.75">
      <c r="A1050" s="17"/>
      <c r="B1050" s="17"/>
      <c r="C1050" s="17"/>
      <c r="D1050" s="17"/>
      <c r="E1050" s="17"/>
      <c r="F1050" s="33"/>
    </row>
    <row r="1051" spans="1:6" ht="12.75">
      <c r="A1051" s="46" t="s">
        <v>2283</v>
      </c>
      <c r="B1051" s="47"/>
      <c r="C1051" s="47"/>
      <c r="D1051" s="47"/>
      <c r="E1051" s="47"/>
      <c r="F1051" s="48"/>
    </row>
    <row r="1052" spans="1:6" ht="12.75">
      <c r="A1052" s="49"/>
      <c r="B1052" s="11"/>
      <c r="C1052" s="11"/>
      <c r="D1052" s="11"/>
      <c r="E1052" s="11"/>
      <c r="F1052" s="45"/>
    </row>
    <row r="1053" spans="1:6" ht="12.75">
      <c r="A1053" s="20" t="s">
        <v>1448</v>
      </c>
      <c r="B1053" s="5">
        <v>2003</v>
      </c>
      <c r="C1053" s="5" t="s">
        <v>1449</v>
      </c>
      <c r="D1053" s="5">
        <v>2003</v>
      </c>
      <c r="E1053" s="20"/>
      <c r="F1053" s="50"/>
    </row>
    <row r="1054" spans="1:6" ht="13.5" thickBot="1">
      <c r="A1054" s="51" t="s">
        <v>1450</v>
      </c>
      <c r="B1054" s="52" t="s">
        <v>1451</v>
      </c>
      <c r="C1054" s="51"/>
      <c r="D1054" s="51" t="s">
        <v>1452</v>
      </c>
      <c r="E1054" s="51"/>
      <c r="F1054" s="53" t="s">
        <v>1453</v>
      </c>
    </row>
    <row r="1055" spans="1:6" ht="12.75">
      <c r="A1055" s="11"/>
      <c r="B1055" s="13"/>
      <c r="C1055" s="13"/>
      <c r="D1055" s="13"/>
      <c r="E1055" s="11"/>
      <c r="F1055" s="45"/>
    </row>
    <row r="1056" spans="1:6" ht="12.75">
      <c r="A1056" s="8" t="s">
        <v>2284</v>
      </c>
      <c r="B1056" s="9">
        <f>SUM(B1057:B1063)</f>
        <v>158230600</v>
      </c>
      <c r="C1056" s="9"/>
      <c r="D1056" s="9">
        <f>SUM(D1057:D1063)</f>
        <v>67247914</v>
      </c>
      <c r="E1056" s="43"/>
      <c r="F1056" s="10">
        <f aca="true" t="shared" si="31" ref="F1056:F1063">SUM(D1056/B1056)</f>
        <v>0.4249994248900023</v>
      </c>
    </row>
    <row r="1057" spans="1:6" ht="12.75">
      <c r="A1057" s="17" t="s">
        <v>2285</v>
      </c>
      <c r="B1057" s="60">
        <v>2168500</v>
      </c>
      <c r="C1057" s="60"/>
      <c r="D1057" s="60">
        <v>1084395</v>
      </c>
      <c r="E1057" s="17"/>
      <c r="F1057" s="14">
        <f t="shared" si="31"/>
        <v>0.5000668664975789</v>
      </c>
    </row>
    <row r="1058" spans="1:6" ht="12.75">
      <c r="A1058" s="17" t="s">
        <v>2286</v>
      </c>
      <c r="B1058" s="60">
        <v>40711900</v>
      </c>
      <c r="C1058" s="60"/>
      <c r="D1058" s="60">
        <v>20168620</v>
      </c>
      <c r="E1058" s="17"/>
      <c r="F1058" s="14">
        <f t="shared" si="31"/>
        <v>0.4953986426573066</v>
      </c>
    </row>
    <row r="1059" spans="1:6" ht="12.75">
      <c r="A1059" s="17" t="s">
        <v>2287</v>
      </c>
      <c r="B1059" s="60">
        <v>13337500</v>
      </c>
      <c r="C1059" s="60"/>
      <c r="D1059" s="60">
        <v>5406725</v>
      </c>
      <c r="E1059" s="17"/>
      <c r="F1059" s="14">
        <f t="shared" si="31"/>
        <v>0.405377694470478</v>
      </c>
    </row>
    <row r="1060" spans="1:6" ht="12.75">
      <c r="A1060" s="17" t="s">
        <v>2288</v>
      </c>
      <c r="B1060" s="60">
        <v>12133300</v>
      </c>
      <c r="C1060" s="60"/>
      <c r="D1060" s="60">
        <v>4549205</v>
      </c>
      <c r="E1060" s="17"/>
      <c r="F1060" s="14">
        <f t="shared" si="31"/>
        <v>0.3749355080645826</v>
      </c>
    </row>
    <row r="1061" spans="1:6" ht="12.75">
      <c r="A1061" s="17" t="s">
        <v>2289</v>
      </c>
      <c r="B1061" s="60">
        <v>13726600</v>
      </c>
      <c r="C1061" s="60"/>
      <c r="D1061" s="60">
        <v>4508240</v>
      </c>
      <c r="E1061" s="17"/>
      <c r="F1061" s="14">
        <f t="shared" si="31"/>
        <v>0.328430929727682</v>
      </c>
    </row>
    <row r="1062" spans="1:6" ht="12.75">
      <c r="A1062" s="17" t="s">
        <v>1407</v>
      </c>
      <c r="B1062" s="60">
        <v>4427000</v>
      </c>
      <c r="C1062" s="60"/>
      <c r="D1062" s="60">
        <v>1769850</v>
      </c>
      <c r="E1062" s="17"/>
      <c r="F1062" s="14">
        <f t="shared" si="31"/>
        <v>0.3997854077253219</v>
      </c>
    </row>
    <row r="1063" spans="1:6" ht="12.75">
      <c r="A1063" s="17" t="s">
        <v>1435</v>
      </c>
      <c r="B1063" s="60">
        <v>71725800</v>
      </c>
      <c r="C1063" s="60"/>
      <c r="D1063" s="60">
        <v>29760879</v>
      </c>
      <c r="E1063" s="17"/>
      <c r="F1063" s="14">
        <f t="shared" si="31"/>
        <v>0.4149257171059786</v>
      </c>
    </row>
    <row r="1064" spans="1:6" ht="12.75">
      <c r="A1064" s="17"/>
      <c r="B1064" s="60"/>
      <c r="C1064" s="60"/>
      <c r="D1064" s="60"/>
      <c r="E1064" s="17"/>
      <c r="F1064" s="14"/>
    </row>
    <row r="1065" spans="1:6" ht="12.75">
      <c r="A1065" s="17"/>
      <c r="B1065" s="17"/>
      <c r="C1065" s="17"/>
      <c r="D1065" s="17"/>
      <c r="E1065" s="17"/>
      <c r="F1065" s="14"/>
    </row>
    <row r="1066" spans="1:6" ht="15.75">
      <c r="A1066" s="23" t="s">
        <v>1688</v>
      </c>
      <c r="B1066" s="9">
        <f>SUM(B1056)</f>
        <v>158230600</v>
      </c>
      <c r="C1066" s="9"/>
      <c r="D1066" s="9">
        <f>SUM(D1056)</f>
        <v>67247914</v>
      </c>
      <c r="E1066" s="43"/>
      <c r="F1066" s="10">
        <f>SUM(D1066/B1066)</f>
        <v>0.4249994248900023</v>
      </c>
    </row>
    <row r="1067" spans="1:6" ht="12.75">
      <c r="A1067" s="17"/>
      <c r="B1067" s="17"/>
      <c r="C1067" s="17"/>
      <c r="D1067" s="17"/>
      <c r="E1067" s="17"/>
      <c r="F1067" s="14"/>
    </row>
    <row r="1068" spans="1:6" ht="12.75">
      <c r="A1068" s="17"/>
      <c r="B1068" s="17"/>
      <c r="C1068" s="17"/>
      <c r="D1068" s="17"/>
      <c r="E1068" s="17"/>
      <c r="F1068" s="33"/>
    </row>
    <row r="1069" spans="1:6" ht="12.75">
      <c r="A1069" s="17"/>
      <c r="B1069" s="17"/>
      <c r="C1069" s="17"/>
      <c r="D1069" s="17"/>
      <c r="E1069" s="17"/>
      <c r="F1069" s="33"/>
    </row>
    <row r="1070" spans="1:6" ht="12.75">
      <c r="A1070" s="46" t="s">
        <v>1436</v>
      </c>
      <c r="B1070" s="47"/>
      <c r="C1070" s="47"/>
      <c r="D1070" s="47"/>
      <c r="E1070" s="47"/>
      <c r="F1070" s="48"/>
    </row>
    <row r="1071" spans="1:6" ht="12.75">
      <c r="A1071" s="49"/>
      <c r="B1071" s="11"/>
      <c r="C1071" s="11"/>
      <c r="D1071" s="11"/>
      <c r="E1071" s="11"/>
      <c r="F1071" s="45"/>
    </row>
    <row r="1072" spans="1:6" ht="12.75">
      <c r="A1072" s="20" t="s">
        <v>1448</v>
      </c>
      <c r="B1072" s="5">
        <v>2003</v>
      </c>
      <c r="C1072" s="5" t="s">
        <v>1449</v>
      </c>
      <c r="D1072" s="5">
        <v>2003</v>
      </c>
      <c r="E1072" s="20"/>
      <c r="F1072" s="50"/>
    </row>
    <row r="1073" spans="1:6" ht="13.5" thickBot="1">
      <c r="A1073" s="51" t="s">
        <v>1450</v>
      </c>
      <c r="B1073" s="52" t="s">
        <v>1451</v>
      </c>
      <c r="C1073" s="51"/>
      <c r="D1073" s="51" t="s">
        <v>1452</v>
      </c>
      <c r="E1073" s="51"/>
      <c r="F1073" s="53" t="s">
        <v>1453</v>
      </c>
    </row>
    <row r="1074" spans="1:6" ht="12.75">
      <c r="A1074" s="11"/>
      <c r="B1074" s="13"/>
      <c r="C1074" s="13"/>
      <c r="D1074" s="13"/>
      <c r="E1074" s="11"/>
      <c r="F1074" s="45"/>
    </row>
    <row r="1075" spans="1:6" ht="12.75">
      <c r="A1075" s="8" t="s">
        <v>1437</v>
      </c>
      <c r="B1075" s="9">
        <f>SUM(B1076:B1078)</f>
        <v>768566300</v>
      </c>
      <c r="C1075" s="9"/>
      <c r="D1075" s="9">
        <f>SUM(D1076:D1078)</f>
        <v>436429196</v>
      </c>
      <c r="E1075" s="43"/>
      <c r="F1075" s="10">
        <f aca="true" t="shared" si="32" ref="F1075:F1095">SUM(D1075/B1075)</f>
        <v>0.5678484679851302</v>
      </c>
    </row>
    <row r="1076" spans="1:6" ht="12.75">
      <c r="A1076" s="17" t="s">
        <v>1438</v>
      </c>
      <c r="B1076" s="31">
        <v>137719900</v>
      </c>
      <c r="C1076" s="31"/>
      <c r="D1076" s="31">
        <v>87411298</v>
      </c>
      <c r="E1076" s="17"/>
      <c r="F1076" s="14">
        <f t="shared" si="32"/>
        <v>0.6347034669644692</v>
      </c>
    </row>
    <row r="1077" spans="1:6" ht="12.75">
      <c r="A1077" s="17" t="s">
        <v>2305</v>
      </c>
      <c r="B1077" s="31">
        <v>209520900</v>
      </c>
      <c r="C1077" s="31"/>
      <c r="D1077" s="31">
        <v>119820136</v>
      </c>
      <c r="E1077" s="17"/>
      <c r="F1077" s="14">
        <f t="shared" si="32"/>
        <v>0.5718767721979049</v>
      </c>
    </row>
    <row r="1078" spans="1:6" ht="12.75">
      <c r="A1078" s="17" t="s">
        <v>2306</v>
      </c>
      <c r="B1078" s="31">
        <v>421325500</v>
      </c>
      <c r="C1078" s="31"/>
      <c r="D1078" s="31">
        <v>229197762</v>
      </c>
      <c r="E1078" s="17"/>
      <c r="F1078" s="14">
        <f t="shared" si="32"/>
        <v>0.5439921438412818</v>
      </c>
    </row>
    <row r="1079" spans="1:6" ht="12.75">
      <c r="A1079" s="8" t="s">
        <v>2307</v>
      </c>
      <c r="B1079" s="9">
        <f>SUM(B1080:B1085)</f>
        <v>553214500</v>
      </c>
      <c r="C1079" s="9"/>
      <c r="D1079" s="9">
        <f>SUM(D1080:D1085)</f>
        <v>327322378</v>
      </c>
      <c r="E1079" s="43"/>
      <c r="F1079" s="10">
        <f t="shared" si="32"/>
        <v>0.5916735335028276</v>
      </c>
    </row>
    <row r="1080" spans="1:6" ht="12.75">
      <c r="A1080" s="17" t="s">
        <v>2308</v>
      </c>
      <c r="B1080" s="31">
        <v>90014000</v>
      </c>
      <c r="C1080" s="31"/>
      <c r="D1080" s="31">
        <v>53171444</v>
      </c>
      <c r="E1080" s="17"/>
      <c r="F1080" s="14">
        <f t="shared" si="32"/>
        <v>0.590701935254516</v>
      </c>
    </row>
    <row r="1081" spans="1:6" ht="12.75">
      <c r="A1081" s="17" t="s">
        <v>113</v>
      </c>
      <c r="B1081" s="31">
        <v>146120200</v>
      </c>
      <c r="C1081" s="31"/>
      <c r="D1081" s="31">
        <v>84339302</v>
      </c>
      <c r="E1081" s="17"/>
      <c r="F1081" s="14">
        <f t="shared" si="32"/>
        <v>0.5771912576084621</v>
      </c>
    </row>
    <row r="1082" spans="1:6" ht="12.75">
      <c r="A1082" s="17" t="s">
        <v>2309</v>
      </c>
      <c r="B1082" s="31">
        <v>127465400</v>
      </c>
      <c r="C1082" s="31"/>
      <c r="D1082" s="31">
        <v>79427688</v>
      </c>
      <c r="E1082" s="17"/>
      <c r="F1082" s="14">
        <f t="shared" si="32"/>
        <v>0.6231313595689497</v>
      </c>
    </row>
    <row r="1083" spans="1:6" ht="12.75">
      <c r="A1083" s="17" t="s">
        <v>2310</v>
      </c>
      <c r="B1083" s="31">
        <v>169311700</v>
      </c>
      <c r="C1083" s="31"/>
      <c r="D1083" s="31">
        <v>96224173</v>
      </c>
      <c r="E1083" s="17"/>
      <c r="F1083" s="14">
        <f t="shared" si="32"/>
        <v>0.5683255971087645</v>
      </c>
    </row>
    <row r="1084" spans="1:6" ht="12.75">
      <c r="A1084" s="17" t="s">
        <v>2311</v>
      </c>
      <c r="B1084" s="31">
        <v>13849900</v>
      </c>
      <c r="C1084" s="31"/>
      <c r="D1084" s="31">
        <v>9041156</v>
      </c>
      <c r="E1084" s="17"/>
      <c r="F1084" s="14">
        <f t="shared" si="32"/>
        <v>0.6527957602581969</v>
      </c>
    </row>
    <row r="1085" spans="1:6" ht="12.75">
      <c r="A1085" s="17" t="s">
        <v>2312</v>
      </c>
      <c r="B1085" s="31">
        <v>6453300</v>
      </c>
      <c r="C1085" s="31"/>
      <c r="D1085" s="31">
        <v>5118615</v>
      </c>
      <c r="E1085" s="17"/>
      <c r="F1085" s="14">
        <f t="shared" si="32"/>
        <v>0.7931779089768025</v>
      </c>
    </row>
    <row r="1086" spans="1:6" ht="12.75">
      <c r="A1086" s="8" t="s">
        <v>2313</v>
      </c>
      <c r="B1086" s="9">
        <f>SUM(B1087:B1090)</f>
        <v>456003600</v>
      </c>
      <c r="C1086" s="9"/>
      <c r="D1086" s="9">
        <f>SUM(D1087:D1090)</f>
        <v>264573573</v>
      </c>
      <c r="E1086" s="43"/>
      <c r="F1086" s="10">
        <f t="shared" si="32"/>
        <v>0.5802006234161309</v>
      </c>
    </row>
    <row r="1087" spans="1:6" ht="12.75">
      <c r="A1087" s="17" t="s">
        <v>2314</v>
      </c>
      <c r="B1087" s="31">
        <v>22941000</v>
      </c>
      <c r="C1087" s="31"/>
      <c r="D1087" s="31">
        <v>14011943</v>
      </c>
      <c r="E1087" s="17"/>
      <c r="F1087" s="14">
        <f t="shared" si="32"/>
        <v>0.6107817008848786</v>
      </c>
    </row>
    <row r="1088" spans="1:6" ht="12.75">
      <c r="A1088" s="17" t="s">
        <v>2315</v>
      </c>
      <c r="B1088" s="31">
        <v>105531500</v>
      </c>
      <c r="C1088" s="31"/>
      <c r="D1088" s="31">
        <v>61191615</v>
      </c>
      <c r="E1088" s="17"/>
      <c r="F1088" s="14">
        <f t="shared" si="32"/>
        <v>0.579842179823086</v>
      </c>
    </row>
    <row r="1089" spans="1:6" ht="12.75">
      <c r="A1089" s="17" t="s">
        <v>2316</v>
      </c>
      <c r="B1089" s="31">
        <v>152228900</v>
      </c>
      <c r="C1089" s="31"/>
      <c r="D1089" s="31">
        <v>89313826</v>
      </c>
      <c r="E1089" s="17"/>
      <c r="F1089" s="14">
        <f t="shared" si="32"/>
        <v>0.5867074254625764</v>
      </c>
    </row>
    <row r="1090" spans="1:6" ht="12.75">
      <c r="A1090" s="17" t="s">
        <v>2317</v>
      </c>
      <c r="B1090" s="31">
        <v>175302200</v>
      </c>
      <c r="C1090" s="31"/>
      <c r="D1090" s="31">
        <v>100056189</v>
      </c>
      <c r="E1090" s="17"/>
      <c r="F1090" s="14">
        <f t="shared" si="32"/>
        <v>0.5707640234977085</v>
      </c>
    </row>
    <row r="1091" spans="1:6" ht="12.75">
      <c r="A1091" s="8" t="s">
        <v>2318</v>
      </c>
      <c r="B1091" s="9">
        <f>SUM(B1092:B1095)</f>
        <v>258786000</v>
      </c>
      <c r="C1091" s="9"/>
      <c r="D1091" s="9">
        <f>SUM(D1092:D1095)</f>
        <v>153621650</v>
      </c>
      <c r="E1091" s="43"/>
      <c r="F1091" s="10">
        <f t="shared" si="32"/>
        <v>0.5936242687007798</v>
      </c>
    </row>
    <row r="1092" spans="1:6" ht="12.75">
      <c r="A1092" s="17" t="s">
        <v>2319</v>
      </c>
      <c r="B1092" s="31">
        <v>52278700</v>
      </c>
      <c r="C1092" s="31"/>
      <c r="D1092" s="31">
        <v>32649193</v>
      </c>
      <c r="E1092" s="17"/>
      <c r="F1092" s="14">
        <f t="shared" si="32"/>
        <v>0.6245218989760648</v>
      </c>
    </row>
    <row r="1093" spans="1:6" ht="12.75">
      <c r="A1093" s="17" t="s">
        <v>2320</v>
      </c>
      <c r="B1093" s="31">
        <v>106363000</v>
      </c>
      <c r="C1093" s="31"/>
      <c r="D1093" s="31">
        <v>58778505</v>
      </c>
      <c r="E1093" s="17"/>
      <c r="F1093" s="14">
        <f t="shared" si="32"/>
        <v>0.5526217293607739</v>
      </c>
    </row>
    <row r="1094" spans="1:6" ht="12.75">
      <c r="A1094" s="17" t="s">
        <v>2321</v>
      </c>
      <c r="B1094" s="31">
        <v>65682500</v>
      </c>
      <c r="C1094" s="31"/>
      <c r="D1094" s="31">
        <v>41141627</v>
      </c>
      <c r="E1094" s="17"/>
      <c r="F1094" s="14">
        <f t="shared" si="32"/>
        <v>0.6263712099874396</v>
      </c>
    </row>
    <row r="1095" spans="1:6" ht="12.75">
      <c r="A1095" s="17" t="s">
        <v>182</v>
      </c>
      <c r="B1095" s="31">
        <v>34461800</v>
      </c>
      <c r="C1095" s="31"/>
      <c r="D1095" s="31">
        <v>21052325</v>
      </c>
      <c r="E1095" s="17"/>
      <c r="F1095" s="14">
        <f t="shared" si="32"/>
        <v>0.6108887231659402</v>
      </c>
    </row>
    <row r="1096" spans="1:6" ht="12.75">
      <c r="A1096" s="40" t="s">
        <v>2322</v>
      </c>
      <c r="B1096" s="31"/>
      <c r="C1096" s="31"/>
      <c r="D1096" s="31"/>
      <c r="E1096" s="17"/>
      <c r="F1096" s="14"/>
    </row>
    <row r="1097" spans="1:6" ht="12.75">
      <c r="A1097" s="8" t="s">
        <v>2323</v>
      </c>
      <c r="B1097" s="9">
        <f>SUM(B1098:B1103)</f>
        <v>185618500</v>
      </c>
      <c r="C1097" s="9"/>
      <c r="D1097" s="9">
        <f>SUM(D1098:D1103)</f>
        <v>119605956</v>
      </c>
      <c r="E1097" s="43"/>
      <c r="F1097" s="10">
        <f aca="true" t="shared" si="33" ref="F1097:F1103">SUM(D1097/B1097)</f>
        <v>0.6443644141074301</v>
      </c>
    </row>
    <row r="1098" spans="1:6" ht="12.75">
      <c r="A1098" s="17" t="s">
        <v>2324</v>
      </c>
      <c r="B1098" s="31">
        <v>7357300</v>
      </c>
      <c r="C1098" s="31"/>
      <c r="D1098" s="31">
        <v>4987825</v>
      </c>
      <c r="E1098" s="17"/>
      <c r="F1098" s="14">
        <f t="shared" si="33"/>
        <v>0.6779423157951966</v>
      </c>
    </row>
    <row r="1099" spans="1:6" ht="12.75">
      <c r="A1099" s="17" t="s">
        <v>2305</v>
      </c>
      <c r="B1099" s="31">
        <v>63083500</v>
      </c>
      <c r="C1099" s="31"/>
      <c r="D1099" s="31">
        <v>38390195</v>
      </c>
      <c r="E1099" s="17"/>
      <c r="F1099" s="14">
        <f t="shared" si="33"/>
        <v>0.6085615890050489</v>
      </c>
    </row>
    <row r="1100" spans="1:6" ht="12.75">
      <c r="A1100" s="17" t="s">
        <v>2325</v>
      </c>
      <c r="B1100" s="31">
        <v>8485000</v>
      </c>
      <c r="C1100" s="31"/>
      <c r="D1100" s="31">
        <v>5331197</v>
      </c>
      <c r="E1100" s="17"/>
      <c r="F1100" s="14">
        <f t="shared" si="33"/>
        <v>0.6283084266352387</v>
      </c>
    </row>
    <row r="1101" spans="1:6" ht="12.75">
      <c r="A1101" s="17" t="s">
        <v>2326</v>
      </c>
      <c r="B1101" s="31">
        <v>17579600</v>
      </c>
      <c r="C1101" s="31"/>
      <c r="D1101" s="31">
        <v>10991242</v>
      </c>
      <c r="E1101" s="17"/>
      <c r="F1101" s="14">
        <f t="shared" si="33"/>
        <v>0.6252270813897927</v>
      </c>
    </row>
    <row r="1102" spans="1:6" ht="12.75">
      <c r="A1102" s="17" t="s">
        <v>2327</v>
      </c>
      <c r="B1102" s="31">
        <v>39237200</v>
      </c>
      <c r="C1102" s="31"/>
      <c r="D1102" s="31">
        <v>23121228</v>
      </c>
      <c r="E1102" s="17"/>
      <c r="F1102" s="14">
        <f t="shared" si="33"/>
        <v>0.5892680415524043</v>
      </c>
    </row>
    <row r="1103" spans="1:6" ht="12.75">
      <c r="A1103" s="17" t="s">
        <v>2328</v>
      </c>
      <c r="B1103" s="31">
        <v>49875900</v>
      </c>
      <c r="C1103" s="31"/>
      <c r="D1103" s="31">
        <v>36784269</v>
      </c>
      <c r="E1103" s="17"/>
      <c r="F1103" s="14">
        <f t="shared" si="33"/>
        <v>0.737515894450025</v>
      </c>
    </row>
    <row r="1104" spans="1:6" ht="12.75">
      <c r="A1104" s="17"/>
      <c r="B1104" s="31"/>
      <c r="C1104" s="31"/>
      <c r="D1104" s="31"/>
      <c r="E1104" s="17"/>
      <c r="F1104" s="14"/>
    </row>
    <row r="1105" spans="1:11" ht="12.75">
      <c r="A1105" s="17"/>
      <c r="B1105" s="61"/>
      <c r="C1105" s="61"/>
      <c r="D1105" s="61"/>
      <c r="E1105" s="62"/>
      <c r="F1105" s="14"/>
      <c r="G1105" s="62"/>
      <c r="H1105" s="62"/>
      <c r="I1105" s="62"/>
      <c r="J1105" s="62"/>
      <c r="K1105" s="62"/>
    </row>
    <row r="1106" spans="1:11" ht="15.75">
      <c r="A1106" s="23" t="s">
        <v>1688</v>
      </c>
      <c r="B1106" s="9">
        <f>+B1075+B1079+B1086+B1091+B1097</f>
        <v>2222188900</v>
      </c>
      <c r="C1106" s="9"/>
      <c r="D1106" s="9">
        <f>+D1075+D1079+D1086+D1091+D1097</f>
        <v>1301552753</v>
      </c>
      <c r="E1106" s="43"/>
      <c r="F1106" s="10">
        <f>SUM(D1106/B1106)</f>
        <v>0.5857075215342854</v>
      </c>
      <c r="G1106" s="62"/>
      <c r="H1106" s="62"/>
      <c r="I1106" s="62"/>
      <c r="J1106" s="62"/>
      <c r="K1106" s="62"/>
    </row>
    <row r="1107" spans="1:6" ht="12.75">
      <c r="A1107" s="17"/>
      <c r="B1107" s="31"/>
      <c r="C1107" s="31"/>
      <c r="D1107" s="31"/>
      <c r="E1107" s="17"/>
      <c r="F1107" s="33"/>
    </row>
    <row r="1108" spans="1:6" ht="12.75">
      <c r="A1108" s="17"/>
      <c r="B1108" s="31"/>
      <c r="C1108" s="31"/>
      <c r="D1108" s="31"/>
      <c r="E1108" s="17"/>
      <c r="F1108" s="33"/>
    </row>
    <row r="1109" spans="1:6" ht="12.75">
      <c r="A1109" s="17" t="s">
        <v>2329</v>
      </c>
      <c r="B1109" s="31" t="s">
        <v>2330</v>
      </c>
      <c r="C1109" s="31"/>
      <c r="D1109" s="66" t="s">
        <v>2331</v>
      </c>
      <c r="E1109" s="38"/>
      <c r="F1109" s="33"/>
    </row>
    <row r="1110" spans="1:6" ht="12.75">
      <c r="A1110" s="17" t="s">
        <v>626</v>
      </c>
      <c r="B1110" s="31" t="s">
        <v>2330</v>
      </c>
      <c r="C1110" s="31"/>
      <c r="D1110" s="66" t="s">
        <v>2331</v>
      </c>
      <c r="E1110" s="38"/>
      <c r="F1110" s="33"/>
    </row>
    <row r="1111" spans="1:6" ht="12.75">
      <c r="A1111" s="17"/>
      <c r="B1111" s="31"/>
      <c r="C1111" s="31"/>
      <c r="D1111" s="31"/>
      <c r="E1111" s="17"/>
      <c r="F1111" s="33"/>
    </row>
    <row r="1112" spans="1:6" ht="12.75">
      <c r="A1112" s="17"/>
      <c r="B1112" s="31"/>
      <c r="C1112" s="31"/>
      <c r="D1112" s="31"/>
      <c r="E1112" s="17"/>
      <c r="F1112" s="33"/>
    </row>
    <row r="1113" spans="1:6" ht="12.75">
      <c r="A1113" s="17"/>
      <c r="B1113" s="31"/>
      <c r="C1113" s="31"/>
      <c r="D1113" s="31"/>
      <c r="E1113" s="17"/>
      <c r="F1113" s="33"/>
    </row>
    <row r="1114" spans="1:6" ht="12.75">
      <c r="A1114" s="46" t="s">
        <v>627</v>
      </c>
      <c r="B1114" s="47"/>
      <c r="C1114" s="47"/>
      <c r="D1114" s="47"/>
      <c r="E1114" s="47"/>
      <c r="F1114" s="48"/>
    </row>
    <row r="1115" spans="1:6" ht="12.75">
      <c r="A1115" s="49"/>
      <c r="B1115" s="11"/>
      <c r="C1115" s="11"/>
      <c r="D1115" s="11"/>
      <c r="E1115" s="11"/>
      <c r="F1115" s="45"/>
    </row>
    <row r="1116" spans="1:6" ht="12.75">
      <c r="A1116" s="20" t="s">
        <v>1448</v>
      </c>
      <c r="B1116" s="5">
        <v>2003</v>
      </c>
      <c r="C1116" s="5" t="s">
        <v>1449</v>
      </c>
      <c r="D1116" s="5">
        <v>2003</v>
      </c>
      <c r="E1116" s="20"/>
      <c r="F1116" s="50"/>
    </row>
    <row r="1117" spans="1:6" ht="13.5" thickBot="1">
      <c r="A1117" s="51" t="s">
        <v>1450</v>
      </c>
      <c r="B1117" s="52" t="s">
        <v>1451</v>
      </c>
      <c r="C1117" s="51"/>
      <c r="D1117" s="51" t="s">
        <v>1452</v>
      </c>
      <c r="E1117" s="51"/>
      <c r="F1117" s="53" t="s">
        <v>1453</v>
      </c>
    </row>
    <row r="1118" spans="1:6" ht="12.75">
      <c r="A1118" s="11"/>
      <c r="B1118" s="13"/>
      <c r="C1118" s="13"/>
      <c r="D1118" s="13"/>
      <c r="E1118" s="11"/>
      <c r="F1118" s="45"/>
    </row>
    <row r="1119" spans="1:6" ht="12.75">
      <c r="A1119" s="8" t="s">
        <v>628</v>
      </c>
      <c r="B1119" s="37">
        <f>SUM(B1120:B1131)</f>
        <v>400103800</v>
      </c>
      <c r="C1119" s="37"/>
      <c r="D1119" s="37">
        <f>SUM(D1120:D1131)</f>
        <v>201811545</v>
      </c>
      <c r="E1119" s="39"/>
      <c r="F1119" s="10">
        <f aca="true" t="shared" si="34" ref="F1119:F1153">SUM(D1119/B1119)</f>
        <v>0.5043979712264667</v>
      </c>
    </row>
    <row r="1120" spans="1:6" ht="12.75">
      <c r="A1120" s="17" t="s">
        <v>21</v>
      </c>
      <c r="B1120" s="31">
        <v>95589800</v>
      </c>
      <c r="C1120" s="31"/>
      <c r="D1120" s="31">
        <v>50667510</v>
      </c>
      <c r="E1120" s="17"/>
      <c r="F1120" s="14">
        <f t="shared" si="34"/>
        <v>0.5300514280812388</v>
      </c>
    </row>
    <row r="1121" spans="1:6" ht="12.75">
      <c r="A1121" s="17" t="s">
        <v>629</v>
      </c>
      <c r="B1121" s="31">
        <v>15244600</v>
      </c>
      <c r="C1121" s="31"/>
      <c r="D1121" s="31">
        <v>7609490</v>
      </c>
      <c r="E1121" s="17"/>
      <c r="F1121" s="14">
        <f t="shared" si="34"/>
        <v>0.4991597024520158</v>
      </c>
    </row>
    <row r="1122" spans="1:6" ht="12.75">
      <c r="A1122" s="17" t="s">
        <v>630</v>
      </c>
      <c r="B1122" s="31">
        <v>18291400</v>
      </c>
      <c r="C1122" s="31"/>
      <c r="D1122" s="31">
        <v>9544855</v>
      </c>
      <c r="E1122" s="17"/>
      <c r="F1122" s="14">
        <f t="shared" si="34"/>
        <v>0.5218220037831987</v>
      </c>
    </row>
    <row r="1123" spans="1:6" ht="12.75">
      <c r="A1123" s="17" t="s">
        <v>631</v>
      </c>
      <c r="B1123" s="31">
        <v>25644900</v>
      </c>
      <c r="C1123" s="31"/>
      <c r="D1123" s="31">
        <v>13453090</v>
      </c>
      <c r="E1123" s="17"/>
      <c r="F1123" s="14">
        <f t="shared" si="34"/>
        <v>0.5245912442629919</v>
      </c>
    </row>
    <row r="1124" spans="1:6" ht="12.75">
      <c r="A1124" s="17" t="s">
        <v>2008</v>
      </c>
      <c r="B1124" s="31">
        <v>44578000</v>
      </c>
      <c r="C1124" s="31"/>
      <c r="D1124" s="31">
        <v>21462650</v>
      </c>
      <c r="E1124" s="17"/>
      <c r="F1124" s="14">
        <f t="shared" si="34"/>
        <v>0.4814628291982592</v>
      </c>
    </row>
    <row r="1125" spans="1:6" ht="12.75">
      <c r="A1125" s="17" t="s">
        <v>632</v>
      </c>
      <c r="B1125" s="31">
        <v>27689100</v>
      </c>
      <c r="C1125" s="31"/>
      <c r="D1125" s="31">
        <v>13250770</v>
      </c>
      <c r="E1125" s="17"/>
      <c r="F1125" s="14">
        <f t="shared" si="34"/>
        <v>0.4785554604519468</v>
      </c>
    </row>
    <row r="1126" spans="1:6" ht="12.75">
      <c r="A1126" s="17" t="s">
        <v>633</v>
      </c>
      <c r="B1126" s="31">
        <v>13424000</v>
      </c>
      <c r="C1126" s="31"/>
      <c r="D1126" s="31">
        <v>6679190</v>
      </c>
      <c r="E1126" s="17"/>
      <c r="F1126" s="14">
        <f t="shared" si="34"/>
        <v>0.49755587008343266</v>
      </c>
    </row>
    <row r="1127" spans="1:6" ht="12.75">
      <c r="A1127" s="17" t="s">
        <v>634</v>
      </c>
      <c r="B1127" s="31">
        <v>17188000</v>
      </c>
      <c r="C1127" s="31"/>
      <c r="D1127" s="31">
        <v>8884470</v>
      </c>
      <c r="E1127" s="17"/>
      <c r="F1127" s="14">
        <f t="shared" si="34"/>
        <v>0.5168995811030952</v>
      </c>
    </row>
    <row r="1128" spans="1:6" ht="12.75">
      <c r="A1128" s="17" t="s">
        <v>635</v>
      </c>
      <c r="B1128" s="31">
        <v>62903600</v>
      </c>
      <c r="C1128" s="31"/>
      <c r="D1128" s="31">
        <v>31654115</v>
      </c>
      <c r="E1128" s="17"/>
      <c r="F1128" s="14">
        <f t="shared" si="34"/>
        <v>0.503216270610903</v>
      </c>
    </row>
    <row r="1129" spans="1:6" ht="12.75">
      <c r="A1129" s="17" t="s">
        <v>165</v>
      </c>
      <c r="B1129" s="31">
        <v>42608800</v>
      </c>
      <c r="C1129" s="31"/>
      <c r="D1129" s="31">
        <v>20948470</v>
      </c>
      <c r="E1129" s="17"/>
      <c r="F1129" s="14">
        <f t="shared" si="34"/>
        <v>0.49164656127372747</v>
      </c>
    </row>
    <row r="1130" spans="1:6" ht="12.75">
      <c r="A1130" s="17" t="s">
        <v>636</v>
      </c>
      <c r="B1130" s="31">
        <v>7464800</v>
      </c>
      <c r="C1130" s="31"/>
      <c r="D1130" s="31">
        <v>3392130</v>
      </c>
      <c r="E1130" s="17"/>
      <c r="F1130" s="14">
        <f t="shared" si="34"/>
        <v>0.4544167291822956</v>
      </c>
    </row>
    <row r="1131" spans="1:6" ht="12.75">
      <c r="A1131" s="17" t="s">
        <v>2196</v>
      </c>
      <c r="B1131" s="31">
        <v>29476800</v>
      </c>
      <c r="C1131" s="31"/>
      <c r="D1131" s="31">
        <v>14264805</v>
      </c>
      <c r="E1131" s="17"/>
      <c r="F1131" s="14">
        <f t="shared" si="34"/>
        <v>0.4839332966943495</v>
      </c>
    </row>
    <row r="1132" spans="1:6" ht="12.75">
      <c r="A1132" s="8" t="s">
        <v>637</v>
      </c>
      <c r="B1132" s="37">
        <f>SUM(B1133:B1137)</f>
        <v>707249600</v>
      </c>
      <c r="C1132" s="37"/>
      <c r="D1132" s="37">
        <f>SUM(D1133:D1137)</f>
        <v>365378395</v>
      </c>
      <c r="E1132" s="39"/>
      <c r="F1132" s="10">
        <f t="shared" si="34"/>
        <v>0.516618736864609</v>
      </c>
    </row>
    <row r="1133" spans="1:6" ht="12.75">
      <c r="A1133" s="17" t="s">
        <v>638</v>
      </c>
      <c r="B1133" s="31">
        <v>174419300</v>
      </c>
      <c r="C1133" s="31"/>
      <c r="D1133" s="31">
        <v>93146100</v>
      </c>
      <c r="E1133" s="17"/>
      <c r="F1133" s="14">
        <f t="shared" si="34"/>
        <v>0.5340355109784296</v>
      </c>
    </row>
    <row r="1134" spans="1:6" ht="12.75">
      <c r="A1134" s="17" t="s">
        <v>639</v>
      </c>
      <c r="B1134" s="31">
        <v>130340800</v>
      </c>
      <c r="C1134" s="31"/>
      <c r="D1134" s="31">
        <v>63096650</v>
      </c>
      <c r="E1134" s="17"/>
      <c r="F1134" s="14">
        <f t="shared" si="34"/>
        <v>0.48408978616058823</v>
      </c>
    </row>
    <row r="1135" spans="1:6" ht="12.75">
      <c r="A1135" s="17" t="s">
        <v>114</v>
      </c>
      <c r="B1135" s="31">
        <v>36586400</v>
      </c>
      <c r="C1135" s="31"/>
      <c r="D1135" s="31">
        <v>19133740</v>
      </c>
      <c r="E1135" s="17"/>
      <c r="F1135" s="14">
        <f t="shared" si="34"/>
        <v>0.5229741105984738</v>
      </c>
    </row>
    <row r="1136" spans="1:6" ht="12.75">
      <c r="A1136" s="17" t="s">
        <v>296</v>
      </c>
      <c r="B1136" s="31">
        <v>241237200</v>
      </c>
      <c r="C1136" s="31"/>
      <c r="D1136" s="31">
        <v>126268345</v>
      </c>
      <c r="E1136" s="17"/>
      <c r="F1136" s="14">
        <f t="shared" si="34"/>
        <v>0.5234198747125236</v>
      </c>
    </row>
    <row r="1137" spans="1:6" ht="12.75">
      <c r="A1137" s="17" t="s">
        <v>640</v>
      </c>
      <c r="B1137" s="31">
        <v>124665900</v>
      </c>
      <c r="C1137" s="31"/>
      <c r="D1137" s="31">
        <v>63733560</v>
      </c>
      <c r="E1137" s="17"/>
      <c r="F1137" s="14">
        <f t="shared" si="34"/>
        <v>0.5112349086638768</v>
      </c>
    </row>
    <row r="1138" spans="1:6" ht="12.75">
      <c r="A1138" s="8" t="s">
        <v>641</v>
      </c>
      <c r="B1138" s="37">
        <f>SUM(B1139:B1145)</f>
        <v>440421900</v>
      </c>
      <c r="C1138" s="37"/>
      <c r="D1138" s="37">
        <f>SUM(D1139:D1145)</f>
        <v>218250515</v>
      </c>
      <c r="E1138" s="39"/>
      <c r="F1138" s="10">
        <f t="shared" si="34"/>
        <v>0.4955487340661307</v>
      </c>
    </row>
    <row r="1139" spans="1:6" ht="12.75">
      <c r="A1139" s="17" t="s">
        <v>642</v>
      </c>
      <c r="B1139" s="31">
        <v>43374100</v>
      </c>
      <c r="C1139" s="31"/>
      <c r="D1139" s="31">
        <v>22211810</v>
      </c>
      <c r="E1139" s="17"/>
      <c r="F1139" s="14">
        <f t="shared" si="34"/>
        <v>0.5120984642909017</v>
      </c>
    </row>
    <row r="1140" spans="1:6" ht="12.75">
      <c r="A1140" s="17" t="s">
        <v>1530</v>
      </c>
      <c r="B1140" s="31">
        <v>75051000</v>
      </c>
      <c r="C1140" s="31"/>
      <c r="D1140" s="31">
        <v>38370220</v>
      </c>
      <c r="E1140" s="17"/>
      <c r="F1140" s="14">
        <f t="shared" si="34"/>
        <v>0.511255279743108</v>
      </c>
    </row>
    <row r="1141" spans="1:6" ht="12.75">
      <c r="A1141" s="17" t="s">
        <v>1531</v>
      </c>
      <c r="B1141" s="31">
        <v>49270500</v>
      </c>
      <c r="C1141" s="31"/>
      <c r="D1141" s="31">
        <v>25702850</v>
      </c>
      <c r="E1141" s="17"/>
      <c r="F1141" s="14">
        <f t="shared" si="34"/>
        <v>0.5216681381353954</v>
      </c>
    </row>
    <row r="1142" spans="1:6" ht="12.75">
      <c r="A1142" s="17" t="s">
        <v>1532</v>
      </c>
      <c r="B1142" s="31">
        <v>47816400</v>
      </c>
      <c r="C1142" s="31"/>
      <c r="D1142" s="31">
        <v>23532295</v>
      </c>
      <c r="E1142" s="17"/>
      <c r="F1142" s="14">
        <f t="shared" si="34"/>
        <v>0.49213857588609766</v>
      </c>
    </row>
    <row r="1143" spans="1:6" ht="12.75">
      <c r="A1143" s="17" t="s">
        <v>1533</v>
      </c>
      <c r="B1143" s="63">
        <v>25779500</v>
      </c>
      <c r="C1143" s="31"/>
      <c r="D1143" s="31">
        <v>13414910</v>
      </c>
      <c r="E1143" s="17"/>
      <c r="F1143" s="14">
        <f t="shared" si="34"/>
        <v>0.5203712251983165</v>
      </c>
    </row>
    <row r="1144" spans="1:6" ht="12.75">
      <c r="A1144" s="17" t="s">
        <v>282</v>
      </c>
      <c r="B1144" s="31">
        <v>39710600</v>
      </c>
      <c r="C1144" s="31"/>
      <c r="D1144" s="31">
        <v>19175570</v>
      </c>
      <c r="E1144" s="17"/>
      <c r="F1144" s="14">
        <f t="shared" si="34"/>
        <v>0.4828829078382094</v>
      </c>
    </row>
    <row r="1145" spans="1:6" ht="12.75">
      <c r="A1145" s="17" t="s">
        <v>100</v>
      </c>
      <c r="B1145" s="31">
        <v>159419800</v>
      </c>
      <c r="C1145" s="31"/>
      <c r="D1145" s="31">
        <v>75842860</v>
      </c>
      <c r="E1145" s="17"/>
      <c r="F1145" s="14">
        <f t="shared" si="34"/>
        <v>0.4757430381922446</v>
      </c>
    </row>
    <row r="1146" spans="1:6" ht="12.75">
      <c r="A1146" s="8" t="s">
        <v>1534</v>
      </c>
      <c r="B1146" s="37">
        <f>SUM(B1147:B1153)</f>
        <v>3501373800</v>
      </c>
      <c r="C1146" s="37"/>
      <c r="D1146" s="37">
        <f>SUM(D1147:D1153)</f>
        <v>1776435925</v>
      </c>
      <c r="E1146" s="39"/>
      <c r="F1146" s="10">
        <f t="shared" si="34"/>
        <v>0.5073539777443928</v>
      </c>
    </row>
    <row r="1147" spans="1:6" ht="12.75">
      <c r="A1147" s="17" t="s">
        <v>1535</v>
      </c>
      <c r="B1147" s="31">
        <v>10531400</v>
      </c>
      <c r="C1147" s="31"/>
      <c r="D1147" s="31">
        <v>5882300</v>
      </c>
      <c r="E1147" s="31"/>
      <c r="F1147" s="14">
        <f t="shared" si="34"/>
        <v>0.5585487209677725</v>
      </c>
    </row>
    <row r="1148" spans="1:6" ht="12.75">
      <c r="A1148" s="17" t="s">
        <v>1536</v>
      </c>
      <c r="B1148" s="31">
        <v>730511600</v>
      </c>
      <c r="C1148" s="31"/>
      <c r="D1148" s="31">
        <v>353272505</v>
      </c>
      <c r="E1148" s="31"/>
      <c r="F1148" s="14">
        <f t="shared" si="34"/>
        <v>0.48359602366341614</v>
      </c>
    </row>
    <row r="1149" spans="1:6" ht="12.75">
      <c r="A1149" s="17" t="s">
        <v>1537</v>
      </c>
      <c r="B1149" s="31">
        <v>840447700</v>
      </c>
      <c r="C1149" s="31"/>
      <c r="D1149" s="31">
        <v>431170670</v>
      </c>
      <c r="E1149" s="31"/>
      <c r="F1149" s="14">
        <f t="shared" si="34"/>
        <v>0.5130249865637089</v>
      </c>
    </row>
    <row r="1150" spans="1:6" ht="12.75">
      <c r="A1150" s="17" t="s">
        <v>1538</v>
      </c>
      <c r="B1150" s="31">
        <v>114263400</v>
      </c>
      <c r="C1150" s="31"/>
      <c r="D1150" s="31">
        <v>58793875</v>
      </c>
      <c r="E1150" s="31"/>
      <c r="F1150" s="14">
        <f t="shared" si="34"/>
        <v>0.5145468715266656</v>
      </c>
    </row>
    <row r="1151" spans="1:6" ht="12.75">
      <c r="A1151" s="17" t="s">
        <v>1539</v>
      </c>
      <c r="B1151" s="31">
        <v>272077200</v>
      </c>
      <c r="C1151" s="31"/>
      <c r="D1151" s="31">
        <v>144186465</v>
      </c>
      <c r="E1151" s="31"/>
      <c r="F1151" s="14">
        <f t="shared" si="34"/>
        <v>0.5299468863984192</v>
      </c>
    </row>
    <row r="1152" spans="1:6" ht="12.75">
      <c r="A1152" s="17" t="s">
        <v>1540</v>
      </c>
      <c r="B1152" s="31">
        <v>627341400</v>
      </c>
      <c r="C1152" s="31"/>
      <c r="D1152" s="31">
        <v>306928835</v>
      </c>
      <c r="E1152" s="31"/>
      <c r="F1152" s="14">
        <f t="shared" si="34"/>
        <v>0.4892532758080369</v>
      </c>
    </row>
    <row r="1153" spans="1:6" ht="12.75">
      <c r="A1153" s="17" t="s">
        <v>1541</v>
      </c>
      <c r="B1153" s="31">
        <v>906201100</v>
      </c>
      <c r="C1153" s="31"/>
      <c r="D1153" s="31">
        <v>476201275</v>
      </c>
      <c r="E1153" s="31"/>
      <c r="F1153" s="14">
        <f t="shared" si="34"/>
        <v>0.5254918306764359</v>
      </c>
    </row>
    <row r="1154" spans="1:6" ht="12.75">
      <c r="A1154" s="17"/>
      <c r="B1154" s="17"/>
      <c r="C1154" s="17"/>
      <c r="D1154" s="17"/>
      <c r="E1154" s="17"/>
      <c r="F1154" s="14"/>
    </row>
    <row r="1155" spans="1:6" ht="12.75">
      <c r="A1155" s="17"/>
      <c r="B1155" s="17"/>
      <c r="C1155" s="17"/>
      <c r="D1155" s="17"/>
      <c r="E1155" s="17"/>
      <c r="F1155" s="14"/>
    </row>
    <row r="1156" spans="1:6" ht="15.75">
      <c r="A1156" s="23" t="s">
        <v>1688</v>
      </c>
      <c r="B1156" s="37">
        <f>+B1119+B1132+B1138+B1146</f>
        <v>5049149100</v>
      </c>
      <c r="C1156" s="37"/>
      <c r="D1156" s="37">
        <f>+D1119+D1132+D1138+D1146</f>
        <v>2561876380</v>
      </c>
      <c r="E1156" s="39"/>
      <c r="F1156" s="10">
        <f>SUM(D1156/B1156)</f>
        <v>0.5073877457886914</v>
      </c>
    </row>
    <row r="1157" spans="1:6" ht="12.75">
      <c r="A1157" s="17"/>
      <c r="B1157" s="17"/>
      <c r="C1157" s="17"/>
      <c r="D1157" s="17"/>
      <c r="E1157" s="17"/>
      <c r="F1157" s="14"/>
    </row>
    <row r="1158" spans="1:6" ht="12.75">
      <c r="A1158" s="17" t="s">
        <v>1542</v>
      </c>
      <c r="B1158" s="64" t="s">
        <v>1543</v>
      </c>
      <c r="C1158" s="64"/>
      <c r="D1158" s="14"/>
      <c r="E1158" s="14" t="s">
        <v>195</v>
      </c>
      <c r="F1158" s="14"/>
    </row>
    <row r="1159" spans="1:6" ht="12.75">
      <c r="A1159" s="17" t="s">
        <v>1544</v>
      </c>
      <c r="B1159" s="64" t="s">
        <v>1545</v>
      </c>
      <c r="C1159" s="64"/>
      <c r="D1159" s="38"/>
      <c r="E1159" s="38" t="s">
        <v>2410</v>
      </c>
      <c r="F1159" s="38"/>
    </row>
    <row r="1160" spans="1:6" ht="12.75">
      <c r="A1160" s="17" t="s">
        <v>2411</v>
      </c>
      <c r="B1160" s="64" t="s">
        <v>1545</v>
      </c>
      <c r="C1160" s="64"/>
      <c r="D1160" s="38"/>
      <c r="E1160" s="38" t="s">
        <v>2410</v>
      </c>
      <c r="F1160" s="38"/>
    </row>
    <row r="1161" spans="1:6" ht="12.75">
      <c r="A1161" s="17" t="s">
        <v>2412</v>
      </c>
      <c r="B1161" s="64" t="s">
        <v>1545</v>
      </c>
      <c r="C1161" s="64"/>
      <c r="D1161" s="38"/>
      <c r="E1161" s="38" t="s">
        <v>2410</v>
      </c>
      <c r="F1161" s="38"/>
    </row>
    <row r="1162" spans="1:6" ht="12.75">
      <c r="A1162" s="17" t="s">
        <v>2413</v>
      </c>
      <c r="B1162" s="17" t="s">
        <v>2414</v>
      </c>
      <c r="C1162" s="17"/>
      <c r="D1162" s="38"/>
      <c r="E1162" s="38" t="s">
        <v>420</v>
      </c>
      <c r="F1162" s="97"/>
    </row>
    <row r="1163" spans="1:6" ht="12.75">
      <c r="A1163" s="17" t="s">
        <v>2415</v>
      </c>
      <c r="B1163" s="17" t="s">
        <v>2414</v>
      </c>
      <c r="C1163" s="17"/>
      <c r="D1163" s="38"/>
      <c r="E1163" s="38" t="s">
        <v>420</v>
      </c>
      <c r="F1163" s="38"/>
    </row>
    <row r="1164" spans="1:6" ht="12.75">
      <c r="A1164" s="17"/>
      <c r="B1164" s="17"/>
      <c r="C1164" s="17"/>
      <c r="D1164" s="17"/>
      <c r="E1164" s="17"/>
      <c r="F1164" s="33"/>
    </row>
    <row r="1165" spans="1:6" ht="12.75">
      <c r="A1165" s="17"/>
      <c r="B1165" s="17"/>
      <c r="C1165" s="17"/>
      <c r="D1165" s="17"/>
      <c r="E1165" s="17"/>
      <c r="F1165" s="33"/>
    </row>
    <row r="1166" spans="1:6" ht="12.75">
      <c r="A1166" s="17"/>
      <c r="B1166" s="17"/>
      <c r="C1166" s="17"/>
      <c r="D1166" s="17"/>
      <c r="E1166" s="17"/>
      <c r="F1166" s="33"/>
    </row>
    <row r="1167" spans="1:6" ht="12.75">
      <c r="A1167" s="17"/>
      <c r="B1167" s="17"/>
      <c r="C1167" s="17"/>
      <c r="D1167" s="17"/>
      <c r="E1167" s="17"/>
      <c r="F1167" s="33"/>
    </row>
    <row r="1168" spans="1:6" ht="12.75">
      <c r="A1168" s="46" t="s">
        <v>2416</v>
      </c>
      <c r="B1168" s="47"/>
      <c r="C1168" s="47"/>
      <c r="D1168" s="47"/>
      <c r="E1168" s="47"/>
      <c r="F1168" s="48"/>
    </row>
    <row r="1169" spans="1:6" ht="12.75">
      <c r="A1169" s="49"/>
      <c r="B1169" s="11"/>
      <c r="C1169" s="11"/>
      <c r="D1169" s="11"/>
      <c r="E1169" s="11"/>
      <c r="F1169" s="45"/>
    </row>
    <row r="1170" spans="1:6" ht="12.75">
      <c r="A1170" s="20" t="s">
        <v>1448</v>
      </c>
      <c r="B1170" s="5">
        <v>2003</v>
      </c>
      <c r="C1170" s="5" t="s">
        <v>1449</v>
      </c>
      <c r="D1170" s="5">
        <v>2003</v>
      </c>
      <c r="E1170" s="20"/>
      <c r="F1170" s="50"/>
    </row>
    <row r="1171" spans="1:6" ht="13.5" thickBot="1">
      <c r="A1171" s="51" t="s">
        <v>1450</v>
      </c>
      <c r="B1171" s="52" t="s">
        <v>1451</v>
      </c>
      <c r="C1171" s="51"/>
      <c r="D1171" s="51" t="s">
        <v>1452</v>
      </c>
      <c r="E1171" s="51"/>
      <c r="F1171" s="53" t="s">
        <v>1453</v>
      </c>
    </row>
    <row r="1172" spans="1:6" ht="12.75">
      <c r="A1172" s="11"/>
      <c r="B1172" s="13"/>
      <c r="C1172" s="13"/>
      <c r="D1172" s="13"/>
      <c r="E1172" s="11"/>
      <c r="F1172" s="58"/>
    </row>
    <row r="1173" spans="1:6" ht="12.75">
      <c r="A1173" s="8" t="s">
        <v>2417</v>
      </c>
      <c r="B1173" s="37">
        <f>SUM(B1174:B1180)</f>
        <v>1352243600</v>
      </c>
      <c r="C1173" s="37"/>
      <c r="D1173" s="37">
        <f>SUM(D1174:D1180)</f>
        <v>1383350410</v>
      </c>
      <c r="E1173" s="39"/>
      <c r="F1173" s="10">
        <f aca="true" t="shared" si="35" ref="F1173:F1217">SUM(D1173/B1173)</f>
        <v>1.023003850785465</v>
      </c>
    </row>
    <row r="1174" spans="1:6" ht="12.75">
      <c r="A1174" s="17" t="s">
        <v>2418</v>
      </c>
      <c r="B1174" s="31">
        <v>44371200</v>
      </c>
      <c r="C1174" s="31"/>
      <c r="D1174" s="31">
        <v>37674020</v>
      </c>
      <c r="E1174" s="17"/>
      <c r="F1174" s="14">
        <f t="shared" si="35"/>
        <v>0.8490647086398384</v>
      </c>
    </row>
    <row r="1175" spans="1:6" ht="12.75">
      <c r="A1175" s="17" t="s">
        <v>113</v>
      </c>
      <c r="B1175" s="31">
        <v>237700400</v>
      </c>
      <c r="C1175" s="31"/>
      <c r="D1175" s="31">
        <v>251673898</v>
      </c>
      <c r="E1175" s="17"/>
      <c r="F1175" s="14">
        <f t="shared" si="35"/>
        <v>1.058786177894526</v>
      </c>
    </row>
    <row r="1176" spans="1:6" ht="12.75">
      <c r="A1176" s="17" t="s">
        <v>2419</v>
      </c>
      <c r="B1176" s="31">
        <v>218712000</v>
      </c>
      <c r="C1176" s="31"/>
      <c r="D1176" s="31">
        <v>216954740</v>
      </c>
      <c r="E1176" s="17"/>
      <c r="F1176" s="14">
        <f t="shared" si="35"/>
        <v>0.9919654157064999</v>
      </c>
    </row>
    <row r="1177" spans="1:6" ht="12.75">
      <c r="A1177" s="17" t="s">
        <v>2420</v>
      </c>
      <c r="B1177" s="31">
        <v>306287000</v>
      </c>
      <c r="C1177" s="31"/>
      <c r="D1177" s="31">
        <v>315164020</v>
      </c>
      <c r="E1177" s="17"/>
      <c r="F1177" s="14">
        <f t="shared" si="35"/>
        <v>1.0289826861734255</v>
      </c>
    </row>
    <row r="1178" spans="1:6" ht="12.75">
      <c r="A1178" s="17" t="s">
        <v>2421</v>
      </c>
      <c r="B1178" s="31">
        <v>245017100</v>
      </c>
      <c r="C1178" s="31"/>
      <c r="D1178" s="31">
        <v>257972472</v>
      </c>
      <c r="E1178" s="17"/>
      <c r="F1178" s="14">
        <f t="shared" si="35"/>
        <v>1.0528753789021257</v>
      </c>
    </row>
    <row r="1179" spans="1:6" ht="12.75">
      <c r="A1179" s="17" t="s">
        <v>282</v>
      </c>
      <c r="B1179" s="31">
        <v>222986400</v>
      </c>
      <c r="C1179" s="31"/>
      <c r="D1179" s="31">
        <v>216797770</v>
      </c>
      <c r="E1179" s="17"/>
      <c r="F1179" s="14">
        <f t="shared" si="35"/>
        <v>0.9722466033802959</v>
      </c>
    </row>
    <row r="1180" spans="1:6" ht="12.75">
      <c r="A1180" s="17" t="s">
        <v>2422</v>
      </c>
      <c r="B1180" s="31">
        <v>77169500</v>
      </c>
      <c r="C1180" s="31"/>
      <c r="D1180" s="31">
        <v>87113490</v>
      </c>
      <c r="E1180" s="17"/>
      <c r="F1180" s="14">
        <f t="shared" si="35"/>
        <v>1.1288590699693533</v>
      </c>
    </row>
    <row r="1181" spans="1:6" ht="12.75">
      <c r="A1181" s="8" t="s">
        <v>2423</v>
      </c>
      <c r="B1181" s="37">
        <f>SUM(B1182:B1190)</f>
        <v>2079859500</v>
      </c>
      <c r="C1181" s="37"/>
      <c r="D1181" s="37">
        <f>SUM(D1182:D1190)</f>
        <v>2270108470</v>
      </c>
      <c r="E1181" s="39"/>
      <c r="F1181" s="10">
        <f t="shared" si="35"/>
        <v>1.0914720297212384</v>
      </c>
    </row>
    <row r="1182" spans="1:6" ht="12.75">
      <c r="A1182" s="17" t="s">
        <v>2424</v>
      </c>
      <c r="B1182" s="31">
        <v>550167400</v>
      </c>
      <c r="C1182" s="31"/>
      <c r="D1182" s="31">
        <v>605251043</v>
      </c>
      <c r="E1182" s="17"/>
      <c r="F1182" s="14">
        <f t="shared" si="35"/>
        <v>1.1001216048061009</v>
      </c>
    </row>
    <row r="1183" spans="1:6" ht="12.75">
      <c r="A1183" s="17" t="s">
        <v>2425</v>
      </c>
      <c r="B1183" s="31">
        <v>199344900</v>
      </c>
      <c r="C1183" s="31"/>
      <c r="D1183" s="31">
        <v>226824620</v>
      </c>
      <c r="E1183" s="17"/>
      <c r="F1183" s="14">
        <f t="shared" si="35"/>
        <v>1.1378501280945739</v>
      </c>
    </row>
    <row r="1184" spans="1:6" ht="12.75">
      <c r="A1184" s="17" t="s">
        <v>670</v>
      </c>
      <c r="B1184" s="31">
        <v>267389400</v>
      </c>
      <c r="C1184" s="31"/>
      <c r="D1184" s="31">
        <v>286676140</v>
      </c>
      <c r="E1184" s="17"/>
      <c r="F1184" s="14">
        <f t="shared" si="35"/>
        <v>1.0721297852495275</v>
      </c>
    </row>
    <row r="1185" spans="1:6" ht="12.75">
      <c r="A1185" s="17" t="s">
        <v>671</v>
      </c>
      <c r="B1185" s="31">
        <v>19711300</v>
      </c>
      <c r="C1185" s="31"/>
      <c r="D1185" s="31">
        <v>13585750</v>
      </c>
      <c r="E1185" s="17"/>
      <c r="F1185" s="14">
        <f t="shared" si="35"/>
        <v>0.6892366307650941</v>
      </c>
    </row>
    <row r="1186" spans="1:6" ht="12.75">
      <c r="A1186" s="17" t="s">
        <v>672</v>
      </c>
      <c r="B1186" s="31">
        <v>112594700</v>
      </c>
      <c r="C1186" s="31"/>
      <c r="D1186" s="31">
        <v>119199120</v>
      </c>
      <c r="E1186" s="17"/>
      <c r="F1186" s="14">
        <f t="shared" si="35"/>
        <v>1.0586565797502014</v>
      </c>
    </row>
    <row r="1187" spans="1:6" ht="12.75">
      <c r="A1187" s="17" t="s">
        <v>673</v>
      </c>
      <c r="B1187" s="31">
        <v>39446200</v>
      </c>
      <c r="C1187" s="31"/>
      <c r="D1187" s="31">
        <v>46747610</v>
      </c>
      <c r="E1187" s="17"/>
      <c r="F1187" s="14">
        <f t="shared" si="35"/>
        <v>1.185097930852655</v>
      </c>
    </row>
    <row r="1188" spans="1:6" ht="12.75">
      <c r="A1188" s="17" t="s">
        <v>39</v>
      </c>
      <c r="B1188" s="31">
        <v>215919800</v>
      </c>
      <c r="C1188" s="31"/>
      <c r="D1188" s="31">
        <v>230304142</v>
      </c>
      <c r="E1188" s="17"/>
      <c r="F1188" s="14">
        <f t="shared" si="35"/>
        <v>1.0666189112809479</v>
      </c>
    </row>
    <row r="1189" spans="1:6" ht="12.75">
      <c r="A1189" s="17" t="s">
        <v>674</v>
      </c>
      <c r="B1189" s="31">
        <v>352849500</v>
      </c>
      <c r="C1189" s="31"/>
      <c r="D1189" s="31">
        <v>391098325</v>
      </c>
      <c r="E1189" s="17"/>
      <c r="F1189" s="14">
        <f t="shared" si="35"/>
        <v>1.1083998276885754</v>
      </c>
    </row>
    <row r="1190" spans="1:6" ht="12.75">
      <c r="A1190" s="17" t="s">
        <v>675</v>
      </c>
      <c r="B1190" s="31">
        <v>322436300</v>
      </c>
      <c r="C1190" s="31"/>
      <c r="D1190" s="31">
        <v>350421720</v>
      </c>
      <c r="E1190" s="17"/>
      <c r="F1190" s="14">
        <f t="shared" si="35"/>
        <v>1.0867936395498894</v>
      </c>
    </row>
    <row r="1191" spans="1:6" ht="12.75">
      <c r="A1191" s="8" t="s">
        <v>1546</v>
      </c>
      <c r="B1191" s="37">
        <f>SUM(B1192:B1199)</f>
        <v>3860097800</v>
      </c>
      <c r="C1191" s="37"/>
      <c r="D1191" s="37">
        <f>SUM(D1192:D1199)</f>
        <v>4090487875</v>
      </c>
      <c r="E1191" s="39"/>
      <c r="F1191" s="10">
        <f t="shared" si="35"/>
        <v>1.0596850357003909</v>
      </c>
    </row>
    <row r="1192" spans="1:6" ht="12.75">
      <c r="A1192" s="17" t="s">
        <v>1547</v>
      </c>
      <c r="B1192" s="31">
        <v>301216000</v>
      </c>
      <c r="C1192" s="31"/>
      <c r="D1192" s="31">
        <v>324640500</v>
      </c>
      <c r="E1192" s="17"/>
      <c r="F1192" s="14">
        <f t="shared" si="35"/>
        <v>1.0777664533092532</v>
      </c>
    </row>
    <row r="1193" spans="1:6" ht="12.75">
      <c r="A1193" s="17" t="s">
        <v>1548</v>
      </c>
      <c r="B1193" s="31">
        <v>340005800</v>
      </c>
      <c r="C1193" s="31"/>
      <c r="D1193" s="31">
        <v>363811960</v>
      </c>
      <c r="E1193" s="17"/>
      <c r="F1193" s="14">
        <f t="shared" si="35"/>
        <v>1.0700169232407213</v>
      </c>
    </row>
    <row r="1194" spans="1:6" ht="12.75">
      <c r="A1194" s="17" t="s">
        <v>1549</v>
      </c>
      <c r="B1194" s="31">
        <v>285858000</v>
      </c>
      <c r="C1194" s="31"/>
      <c r="D1194" s="31">
        <v>297131960</v>
      </c>
      <c r="E1194" s="17"/>
      <c r="F1194" s="14">
        <f t="shared" si="35"/>
        <v>1.0394390221718475</v>
      </c>
    </row>
    <row r="1195" spans="1:6" ht="12.75">
      <c r="A1195" s="17" t="s">
        <v>1550</v>
      </c>
      <c r="B1195" s="31">
        <v>493074500</v>
      </c>
      <c r="C1195" s="31"/>
      <c r="D1195" s="31">
        <v>525561495</v>
      </c>
      <c r="E1195" s="17"/>
      <c r="F1195" s="14">
        <f t="shared" si="35"/>
        <v>1.0658865850900827</v>
      </c>
    </row>
    <row r="1196" spans="1:6" ht="12.75">
      <c r="A1196" s="17" t="s">
        <v>1551</v>
      </c>
      <c r="B1196" s="31">
        <v>1296309200</v>
      </c>
      <c r="C1196" s="31"/>
      <c r="D1196" s="31">
        <v>1394513310</v>
      </c>
      <c r="E1196" s="17"/>
      <c r="F1196" s="14">
        <f t="shared" si="35"/>
        <v>1.075756702181856</v>
      </c>
    </row>
    <row r="1197" spans="1:6" ht="12.75">
      <c r="A1197" s="17" t="s">
        <v>1552</v>
      </c>
      <c r="B1197" s="31">
        <v>214733100</v>
      </c>
      <c r="C1197" s="31"/>
      <c r="D1197" s="31">
        <v>215395700</v>
      </c>
      <c r="E1197" s="17"/>
      <c r="F1197" s="14">
        <f t="shared" si="35"/>
        <v>1.0030856910276058</v>
      </c>
    </row>
    <row r="1198" spans="1:6" ht="12.75">
      <c r="A1198" s="17" t="s">
        <v>1553</v>
      </c>
      <c r="B1198" s="31">
        <v>569001200</v>
      </c>
      <c r="C1198" s="31"/>
      <c r="D1198" s="31">
        <v>614939590</v>
      </c>
      <c r="E1198" s="17"/>
      <c r="F1198" s="14">
        <f t="shared" si="35"/>
        <v>1.080735137289693</v>
      </c>
    </row>
    <row r="1199" spans="1:6" ht="12.75">
      <c r="A1199" s="17" t="s">
        <v>1554</v>
      </c>
      <c r="B1199" s="31">
        <v>359900000</v>
      </c>
      <c r="C1199" s="31"/>
      <c r="D1199" s="31">
        <v>354493360</v>
      </c>
      <c r="E1199" s="17"/>
      <c r="F1199" s="14">
        <f t="shared" si="35"/>
        <v>0.9849773826062795</v>
      </c>
    </row>
    <row r="1200" spans="1:6" ht="12.75">
      <c r="A1200" s="8" t="s">
        <v>1555</v>
      </c>
      <c r="B1200" s="37">
        <f>SUM(B1201:B1204)</f>
        <v>2914383500</v>
      </c>
      <c r="C1200" s="37"/>
      <c r="D1200" s="37">
        <f>SUM(D1201:D1204)</f>
        <v>3054996145</v>
      </c>
      <c r="E1200" s="39"/>
      <c r="F1200" s="10">
        <f t="shared" si="35"/>
        <v>1.0482478181062993</v>
      </c>
    </row>
    <row r="1201" spans="1:6" ht="12.75">
      <c r="A1201" s="17" t="s">
        <v>1556</v>
      </c>
      <c r="B1201" s="31">
        <v>500774100</v>
      </c>
      <c r="C1201" s="31"/>
      <c r="D1201" s="31">
        <v>494028730</v>
      </c>
      <c r="E1201" s="17"/>
      <c r="F1201" s="14">
        <f t="shared" si="35"/>
        <v>0.9865301140773854</v>
      </c>
    </row>
    <row r="1202" spans="1:6" ht="12.75">
      <c r="A1202" s="17" t="s">
        <v>713</v>
      </c>
      <c r="B1202" s="31">
        <v>1122857900</v>
      </c>
      <c r="C1202" s="31"/>
      <c r="D1202" s="31">
        <v>1277374865</v>
      </c>
      <c r="E1202" s="17"/>
      <c r="F1202" s="14">
        <f t="shared" si="35"/>
        <v>1.1376104358352024</v>
      </c>
    </row>
    <row r="1203" spans="1:6" ht="12.75">
      <c r="A1203" s="17" t="s">
        <v>714</v>
      </c>
      <c r="B1203" s="31">
        <v>188146500</v>
      </c>
      <c r="C1203" s="31"/>
      <c r="D1203" s="31">
        <v>201549940</v>
      </c>
      <c r="E1203" s="17"/>
      <c r="F1203" s="14">
        <f t="shared" si="35"/>
        <v>1.0712393799512614</v>
      </c>
    </row>
    <row r="1204" spans="1:6" ht="12.75">
      <c r="A1204" s="17" t="s">
        <v>2426</v>
      </c>
      <c r="B1204" s="31">
        <v>1102605000</v>
      </c>
      <c r="C1204" s="31"/>
      <c r="D1204" s="31">
        <v>1082042610</v>
      </c>
      <c r="E1204" s="17"/>
      <c r="F1204" s="14">
        <f t="shared" si="35"/>
        <v>0.9813510822098576</v>
      </c>
    </row>
    <row r="1205" spans="1:6" ht="12.75">
      <c r="A1205" s="8" t="s">
        <v>2427</v>
      </c>
      <c r="B1205" s="37">
        <f>SUM(B1206:B1209)</f>
        <v>1597956500</v>
      </c>
      <c r="C1205" s="37"/>
      <c r="D1205" s="37">
        <f>SUM(D1206:D1209)</f>
        <v>1679162230</v>
      </c>
      <c r="E1205" s="39"/>
      <c r="F1205" s="10">
        <f t="shared" si="35"/>
        <v>1.050818485985069</v>
      </c>
    </row>
    <row r="1206" spans="1:6" ht="12.75">
      <c r="A1206" s="17" t="s">
        <v>2428</v>
      </c>
      <c r="B1206" s="31">
        <v>121611100</v>
      </c>
      <c r="C1206" s="31"/>
      <c r="D1206" s="31">
        <v>125085680</v>
      </c>
      <c r="E1206" s="17"/>
      <c r="F1206" s="14">
        <f t="shared" si="35"/>
        <v>1.0285712406186607</v>
      </c>
    </row>
    <row r="1207" spans="1:6" ht="12.75">
      <c r="A1207" s="17" t="s">
        <v>2429</v>
      </c>
      <c r="B1207" s="31">
        <v>189608500</v>
      </c>
      <c r="C1207" s="31"/>
      <c r="D1207" s="31">
        <v>213708520</v>
      </c>
      <c r="E1207" s="17"/>
      <c r="F1207" s="14">
        <f t="shared" si="35"/>
        <v>1.127104111893718</v>
      </c>
    </row>
    <row r="1208" spans="1:6" ht="12.75">
      <c r="A1208" s="17" t="s">
        <v>2430</v>
      </c>
      <c r="B1208" s="31">
        <v>615167600</v>
      </c>
      <c r="C1208" s="31"/>
      <c r="D1208" s="31">
        <v>640895340</v>
      </c>
      <c r="E1208" s="17"/>
      <c r="F1208" s="14">
        <f t="shared" si="35"/>
        <v>1.0418223261433144</v>
      </c>
    </row>
    <row r="1209" spans="1:6" ht="12.75">
      <c r="A1209" s="17" t="s">
        <v>724</v>
      </c>
      <c r="B1209" s="31">
        <v>671569300</v>
      </c>
      <c r="C1209" s="31"/>
      <c r="D1209" s="31">
        <v>699472690</v>
      </c>
      <c r="E1209" s="17"/>
      <c r="F1209" s="14">
        <f t="shared" si="35"/>
        <v>1.0415495318204688</v>
      </c>
    </row>
    <row r="1210" spans="1:6" ht="12.75">
      <c r="A1210" s="8" t="s">
        <v>725</v>
      </c>
      <c r="B1210" s="37">
        <f>SUM(B1211:B1219)</f>
        <v>735737700</v>
      </c>
      <c r="C1210" s="37"/>
      <c r="D1210" s="37">
        <f>SUM(D1211:D1219)</f>
        <v>763971031</v>
      </c>
      <c r="E1210" s="39"/>
      <c r="F1210" s="10">
        <f t="shared" si="35"/>
        <v>1.0383741800916277</v>
      </c>
    </row>
    <row r="1211" spans="1:6" ht="12.75">
      <c r="A1211" s="17" t="s">
        <v>726</v>
      </c>
      <c r="B1211" s="31">
        <v>40683900</v>
      </c>
      <c r="C1211" s="31"/>
      <c r="D1211" s="31">
        <v>44955650</v>
      </c>
      <c r="E1211" s="17"/>
      <c r="F1211" s="14">
        <f t="shared" si="35"/>
        <v>1.1049985375050082</v>
      </c>
    </row>
    <row r="1212" spans="1:6" ht="12.75">
      <c r="A1212" s="17" t="s">
        <v>727</v>
      </c>
      <c r="B1212" s="31">
        <v>85274400</v>
      </c>
      <c r="C1212" s="31"/>
      <c r="D1212" s="31">
        <v>72207830</v>
      </c>
      <c r="E1212" s="17"/>
      <c r="F1212" s="14">
        <f t="shared" si="35"/>
        <v>0.8467703085568471</v>
      </c>
    </row>
    <row r="1213" spans="1:6" ht="12.75">
      <c r="A1213" s="17" t="s">
        <v>141</v>
      </c>
      <c r="B1213" s="31">
        <v>83195600</v>
      </c>
      <c r="C1213" s="31"/>
      <c r="D1213" s="31">
        <v>88572510</v>
      </c>
      <c r="E1213" s="17"/>
      <c r="F1213" s="14">
        <f t="shared" si="35"/>
        <v>1.0646297400343288</v>
      </c>
    </row>
    <row r="1214" spans="1:6" ht="12.75">
      <c r="A1214" s="17" t="s">
        <v>728</v>
      </c>
      <c r="B1214" s="31">
        <v>107385500</v>
      </c>
      <c r="C1214" s="31"/>
      <c r="D1214" s="31">
        <v>122274391</v>
      </c>
      <c r="E1214" s="17"/>
      <c r="F1214" s="14">
        <f t="shared" si="35"/>
        <v>1.1386489889230855</v>
      </c>
    </row>
    <row r="1215" spans="1:6" ht="12.75">
      <c r="A1215" s="17" t="s">
        <v>729</v>
      </c>
      <c r="B1215" s="31">
        <v>114015300</v>
      </c>
      <c r="C1215" s="31"/>
      <c r="D1215" s="31">
        <v>112329620</v>
      </c>
      <c r="E1215" s="17"/>
      <c r="F1215" s="14">
        <f t="shared" si="35"/>
        <v>0.9852153175933406</v>
      </c>
    </row>
    <row r="1216" spans="1:6" ht="12.75">
      <c r="A1216" s="17" t="s">
        <v>730</v>
      </c>
      <c r="B1216" s="31">
        <v>146624100</v>
      </c>
      <c r="C1216" s="31"/>
      <c r="D1216" s="31">
        <v>145938030</v>
      </c>
      <c r="E1216" s="17"/>
      <c r="F1216" s="14">
        <f t="shared" si="35"/>
        <v>0.995320891995245</v>
      </c>
    </row>
    <row r="1217" spans="1:6" ht="12.75">
      <c r="A1217" s="17" t="s">
        <v>731</v>
      </c>
      <c r="B1217" s="31">
        <v>32311400</v>
      </c>
      <c r="C1217" s="31"/>
      <c r="D1217" s="31">
        <v>38453300</v>
      </c>
      <c r="E1217" s="17"/>
      <c r="F1217" s="14">
        <f t="shared" si="35"/>
        <v>1.1900846140990486</v>
      </c>
    </row>
    <row r="1218" spans="1:6" ht="12.75">
      <c r="A1218" s="40" t="s">
        <v>1963</v>
      </c>
      <c r="B1218" s="31"/>
      <c r="C1218" s="31"/>
      <c r="D1218" s="31"/>
      <c r="E1218" s="17"/>
      <c r="F1218" s="14"/>
    </row>
    <row r="1219" spans="1:6" ht="12.75">
      <c r="A1219" s="17" t="s">
        <v>672</v>
      </c>
      <c r="B1219" s="31">
        <v>126247500</v>
      </c>
      <c r="C1219" s="31"/>
      <c r="D1219" s="31">
        <v>139239700</v>
      </c>
      <c r="E1219" s="17"/>
      <c r="F1219" s="14">
        <f>SUM(D1219/B1219)</f>
        <v>1.1029105526842116</v>
      </c>
    </row>
    <row r="1220" spans="1:6" ht="12.75">
      <c r="A1220" s="40" t="s">
        <v>1963</v>
      </c>
      <c r="B1220" s="31"/>
      <c r="C1220" s="31"/>
      <c r="D1220" s="31"/>
      <c r="E1220" s="17"/>
      <c r="F1220" s="14"/>
    </row>
    <row r="1221" spans="1:6" ht="12.75">
      <c r="A1221" s="17"/>
      <c r="B1221" s="31"/>
      <c r="C1221" s="31"/>
      <c r="D1221" s="31"/>
      <c r="E1221" s="17"/>
      <c r="F1221" s="33"/>
    </row>
    <row r="1222" spans="1:6" ht="12.75">
      <c r="A1222" s="17"/>
      <c r="B1222" s="31"/>
      <c r="C1222" s="31"/>
      <c r="D1222" s="31"/>
      <c r="E1222" s="17"/>
      <c r="F1222" s="33"/>
    </row>
    <row r="1223" spans="1:6" ht="12.75">
      <c r="A1223" s="17"/>
      <c r="B1223" s="17"/>
      <c r="C1223" s="17"/>
      <c r="D1223" s="17"/>
      <c r="E1223" s="17"/>
      <c r="F1223" s="33"/>
    </row>
    <row r="1224" spans="1:6" ht="12.75">
      <c r="A1224" s="46" t="s">
        <v>2416</v>
      </c>
      <c r="B1224" s="47"/>
      <c r="C1224" s="47"/>
      <c r="D1224" s="47"/>
      <c r="E1224" s="47"/>
      <c r="F1224" s="48"/>
    </row>
    <row r="1225" spans="1:6" ht="12.75">
      <c r="A1225" s="49"/>
      <c r="B1225" s="11"/>
      <c r="C1225" s="11"/>
      <c r="D1225" s="11"/>
      <c r="E1225" s="11"/>
      <c r="F1225" s="45"/>
    </row>
    <row r="1226" spans="1:6" ht="12.75">
      <c r="A1226" s="20" t="s">
        <v>1448</v>
      </c>
      <c r="B1226" s="5">
        <v>2003</v>
      </c>
      <c r="C1226" s="5" t="s">
        <v>1449</v>
      </c>
      <c r="D1226" s="5">
        <v>2003</v>
      </c>
      <c r="E1226" s="20"/>
      <c r="F1226" s="50"/>
    </row>
    <row r="1227" spans="1:6" ht="13.5" thickBot="1">
      <c r="A1227" s="51" t="s">
        <v>1450</v>
      </c>
      <c r="B1227" s="52" t="s">
        <v>1451</v>
      </c>
      <c r="C1227" s="51"/>
      <c r="D1227" s="51" t="s">
        <v>1452</v>
      </c>
      <c r="E1227" s="51"/>
      <c r="F1227" s="53" t="s">
        <v>1453</v>
      </c>
    </row>
    <row r="1228" spans="1:6" ht="12.75">
      <c r="A1228" s="11"/>
      <c r="B1228" s="13"/>
      <c r="C1228" s="13"/>
      <c r="D1228" s="13"/>
      <c r="E1228" s="11"/>
      <c r="F1228" s="14"/>
    </row>
    <row r="1229" spans="1:6" ht="12.75">
      <c r="A1229" s="8" t="s">
        <v>732</v>
      </c>
      <c r="B1229" s="37">
        <f>SUM(B1230:B1236)</f>
        <v>1804650200</v>
      </c>
      <c r="C1229" s="37"/>
      <c r="D1229" s="37">
        <f>SUM(D1230:D1236)</f>
        <v>1864196800</v>
      </c>
      <c r="E1229" s="39"/>
      <c r="F1229" s="10">
        <f aca="true" t="shared" si="36" ref="F1229:F1258">SUM(D1229/B1229)</f>
        <v>1.0329962005933337</v>
      </c>
    </row>
    <row r="1230" spans="1:6" ht="12.75">
      <c r="A1230" s="17" t="s">
        <v>733</v>
      </c>
      <c r="B1230" s="31">
        <v>246172300</v>
      </c>
      <c r="C1230" s="31"/>
      <c r="D1230" s="31">
        <v>261982720</v>
      </c>
      <c r="E1230" s="31"/>
      <c r="F1230" s="14">
        <f t="shared" si="36"/>
        <v>1.0642250163808031</v>
      </c>
    </row>
    <row r="1231" spans="1:6" ht="12.75">
      <c r="A1231" s="17" t="s">
        <v>734</v>
      </c>
      <c r="B1231" s="31">
        <v>151714000</v>
      </c>
      <c r="C1231" s="31"/>
      <c r="D1231" s="31">
        <v>141308110</v>
      </c>
      <c r="E1231" s="31"/>
      <c r="F1231" s="14">
        <f t="shared" si="36"/>
        <v>0.9314111420172166</v>
      </c>
    </row>
    <row r="1232" spans="1:6" ht="12.75">
      <c r="A1232" s="17" t="s">
        <v>735</v>
      </c>
      <c r="B1232" s="31">
        <v>365830300</v>
      </c>
      <c r="C1232" s="31"/>
      <c r="D1232" s="31">
        <v>364420750</v>
      </c>
      <c r="E1232" s="31"/>
      <c r="F1232" s="14">
        <f t="shared" si="36"/>
        <v>0.9961469839977717</v>
      </c>
    </row>
    <row r="1233" spans="1:6" ht="12.75">
      <c r="A1233" s="17" t="s">
        <v>736</v>
      </c>
      <c r="B1233" s="31">
        <v>411441600</v>
      </c>
      <c r="C1233" s="31"/>
      <c r="D1233" s="31">
        <v>451550000</v>
      </c>
      <c r="E1233" s="31"/>
      <c r="F1233" s="14">
        <f t="shared" si="36"/>
        <v>1.097482607495207</v>
      </c>
    </row>
    <row r="1234" spans="1:6" ht="12.75">
      <c r="A1234" s="17" t="s">
        <v>737</v>
      </c>
      <c r="B1234" s="31">
        <v>130615100</v>
      </c>
      <c r="C1234" s="31"/>
      <c r="D1234" s="31">
        <v>138019350</v>
      </c>
      <c r="E1234" s="31"/>
      <c r="F1234" s="14">
        <f t="shared" si="36"/>
        <v>1.0566875499080888</v>
      </c>
    </row>
    <row r="1235" spans="1:6" ht="12.75">
      <c r="A1235" s="17" t="s">
        <v>383</v>
      </c>
      <c r="B1235" s="31">
        <v>164631700</v>
      </c>
      <c r="C1235" s="31"/>
      <c r="D1235" s="31">
        <v>174299660</v>
      </c>
      <c r="E1235" s="31"/>
      <c r="F1235" s="14">
        <f t="shared" si="36"/>
        <v>1.0587247777918833</v>
      </c>
    </row>
    <row r="1236" spans="1:6" ht="12.75">
      <c r="A1236" s="17" t="s">
        <v>738</v>
      </c>
      <c r="B1236" s="31">
        <v>334245200</v>
      </c>
      <c r="C1236" s="31"/>
      <c r="D1236" s="31">
        <v>332616210</v>
      </c>
      <c r="E1236" s="31"/>
      <c r="F1236" s="14">
        <f t="shared" si="36"/>
        <v>0.9951263623232286</v>
      </c>
    </row>
    <row r="1237" spans="1:6" ht="12.75">
      <c r="A1237" s="8" t="s">
        <v>739</v>
      </c>
      <c r="B1237" s="37">
        <f>SUM(B1238:B1243)</f>
        <v>925550000</v>
      </c>
      <c r="C1237" s="37"/>
      <c r="D1237" s="37">
        <f>SUM(D1238:D1243)</f>
        <v>957632154</v>
      </c>
      <c r="E1237" s="39"/>
      <c r="F1237" s="10">
        <f t="shared" si="36"/>
        <v>1.0346627994165631</v>
      </c>
    </row>
    <row r="1238" spans="1:6" ht="12.75">
      <c r="A1238" s="17" t="s">
        <v>740</v>
      </c>
      <c r="B1238" s="31">
        <v>316448500</v>
      </c>
      <c r="C1238" s="31"/>
      <c r="D1238" s="31">
        <v>337708334</v>
      </c>
      <c r="E1238" s="31"/>
      <c r="F1238" s="14">
        <f t="shared" si="36"/>
        <v>1.067182603172396</v>
      </c>
    </row>
    <row r="1239" spans="1:6" ht="12.75">
      <c r="A1239" s="17" t="s">
        <v>741</v>
      </c>
      <c r="B1239" s="31">
        <v>80551000</v>
      </c>
      <c r="C1239" s="31"/>
      <c r="D1239" s="31">
        <v>81417610</v>
      </c>
      <c r="E1239" s="31"/>
      <c r="F1239" s="14">
        <f t="shared" si="36"/>
        <v>1.0107585256545542</v>
      </c>
    </row>
    <row r="1240" spans="1:6" ht="12.75">
      <c r="A1240" s="17" t="s">
        <v>742</v>
      </c>
      <c r="B1240" s="31">
        <v>154221000</v>
      </c>
      <c r="C1240" s="31"/>
      <c r="D1240" s="31">
        <v>151412090</v>
      </c>
      <c r="E1240" s="31"/>
      <c r="F1240" s="14">
        <f t="shared" si="36"/>
        <v>0.9817864622846435</v>
      </c>
    </row>
    <row r="1241" spans="1:6" ht="12.75">
      <c r="A1241" s="17" t="s">
        <v>743</v>
      </c>
      <c r="B1241" s="31">
        <v>136373300</v>
      </c>
      <c r="C1241" s="31"/>
      <c r="D1241" s="31">
        <v>152795760</v>
      </c>
      <c r="E1241" s="31"/>
      <c r="F1241" s="14">
        <f t="shared" si="36"/>
        <v>1.1204228393681168</v>
      </c>
    </row>
    <row r="1242" spans="1:6" ht="12.75">
      <c r="A1242" s="17" t="s">
        <v>744</v>
      </c>
      <c r="B1242" s="31">
        <v>129294600</v>
      </c>
      <c r="C1242" s="31"/>
      <c r="D1242" s="31">
        <v>121999970</v>
      </c>
      <c r="E1242" s="31"/>
      <c r="F1242" s="14">
        <f t="shared" si="36"/>
        <v>0.9435813251288143</v>
      </c>
    </row>
    <row r="1243" spans="1:6" ht="12.75">
      <c r="A1243" s="17" t="s">
        <v>745</v>
      </c>
      <c r="B1243" s="31">
        <v>108661600</v>
      </c>
      <c r="C1243" s="31"/>
      <c r="D1243" s="31">
        <v>112298390</v>
      </c>
      <c r="E1243" s="31"/>
      <c r="F1243" s="14">
        <f t="shared" si="36"/>
        <v>1.033468953153644</v>
      </c>
    </row>
    <row r="1244" spans="1:6" ht="12.75">
      <c r="A1244" s="8" t="s">
        <v>746</v>
      </c>
      <c r="B1244" s="37">
        <f>SUM(B1245:B1247)</f>
        <v>1636551800</v>
      </c>
      <c r="C1244" s="37"/>
      <c r="D1244" s="37">
        <f>SUM(D1245:D1247)</f>
        <v>1770380529</v>
      </c>
      <c r="E1244" s="39"/>
      <c r="F1244" s="10">
        <f t="shared" si="36"/>
        <v>1.0817748200820774</v>
      </c>
    </row>
    <row r="1245" spans="1:6" ht="12.75">
      <c r="A1245" s="17" t="s">
        <v>747</v>
      </c>
      <c r="B1245" s="31">
        <v>463954900</v>
      </c>
      <c r="C1245" s="31"/>
      <c r="D1245" s="31">
        <v>503740345</v>
      </c>
      <c r="E1245" s="31"/>
      <c r="F1245" s="14">
        <f t="shared" si="36"/>
        <v>1.0857528285615692</v>
      </c>
    </row>
    <row r="1246" spans="1:6" ht="12.75">
      <c r="A1246" s="17" t="s">
        <v>748</v>
      </c>
      <c r="B1246" s="31">
        <v>519515500</v>
      </c>
      <c r="C1246" s="31"/>
      <c r="D1246" s="31">
        <v>591028840</v>
      </c>
      <c r="E1246" s="31"/>
      <c r="F1246" s="14">
        <f t="shared" si="36"/>
        <v>1.13765391022982</v>
      </c>
    </row>
    <row r="1247" spans="1:6" ht="12.75">
      <c r="A1247" s="17" t="s">
        <v>1624</v>
      </c>
      <c r="B1247" s="31">
        <v>653081400</v>
      </c>
      <c r="C1247" s="31"/>
      <c r="D1247" s="31">
        <v>675611344</v>
      </c>
      <c r="E1247" s="31"/>
      <c r="F1247" s="14">
        <f t="shared" si="36"/>
        <v>1.0344979109801626</v>
      </c>
    </row>
    <row r="1248" spans="1:6" ht="12.75">
      <c r="A1248" s="8" t="s">
        <v>1625</v>
      </c>
      <c r="B1248" s="37">
        <f>SUM(B1249:B1250)</f>
        <v>4638608400</v>
      </c>
      <c r="C1248" s="37"/>
      <c r="D1248" s="37">
        <f>SUM(D1249:D1250)</f>
        <v>4651639265</v>
      </c>
      <c r="E1248" s="39"/>
      <c r="F1248" s="10">
        <f t="shared" si="36"/>
        <v>1.0028092186009925</v>
      </c>
    </row>
    <row r="1249" spans="1:6" ht="12.75">
      <c r="A1249" s="17" t="s">
        <v>1626</v>
      </c>
      <c r="B1249" s="31">
        <v>1221570600</v>
      </c>
      <c r="C1249" s="31"/>
      <c r="D1249" s="31">
        <v>1194639911</v>
      </c>
      <c r="E1249" s="31"/>
      <c r="F1249" s="14">
        <f t="shared" si="36"/>
        <v>0.9779540462090361</v>
      </c>
    </row>
    <row r="1250" spans="1:6" ht="12.75">
      <c r="A1250" s="17" t="s">
        <v>1627</v>
      </c>
      <c r="B1250" s="31">
        <v>3417037800</v>
      </c>
      <c r="C1250" s="31"/>
      <c r="D1250" s="31">
        <v>3456999354</v>
      </c>
      <c r="E1250" s="31"/>
      <c r="F1250" s="14">
        <f t="shared" si="36"/>
        <v>1.011694794245472</v>
      </c>
    </row>
    <row r="1251" spans="1:6" ht="12.75">
      <c r="A1251" s="8" t="s">
        <v>1628</v>
      </c>
      <c r="B1251" s="37">
        <f>SUM(B1252:B1259)</f>
        <v>2013577800</v>
      </c>
      <c r="C1251" s="37"/>
      <c r="D1251" s="37">
        <f>SUM(D1252:D1259)</f>
        <v>2081173986</v>
      </c>
      <c r="E1251" s="39"/>
      <c r="F1251" s="10">
        <f t="shared" si="36"/>
        <v>1.0335701883483221</v>
      </c>
    </row>
    <row r="1252" spans="1:6" ht="12.75">
      <c r="A1252" s="17" t="s">
        <v>1629</v>
      </c>
      <c r="B1252" s="31">
        <v>452620800</v>
      </c>
      <c r="C1252" s="31"/>
      <c r="D1252" s="31">
        <v>460639230</v>
      </c>
      <c r="E1252" s="31"/>
      <c r="F1252" s="14">
        <f t="shared" si="36"/>
        <v>1.017715557923984</v>
      </c>
    </row>
    <row r="1253" spans="1:6" ht="12.75">
      <c r="A1253" s="17" t="s">
        <v>2428</v>
      </c>
      <c r="B1253" s="31">
        <v>420377900</v>
      </c>
      <c r="C1253" s="31"/>
      <c r="D1253" s="31">
        <v>436039220</v>
      </c>
      <c r="E1253" s="31"/>
      <c r="F1253" s="14">
        <f t="shared" si="36"/>
        <v>1.0372553362105859</v>
      </c>
    </row>
    <row r="1254" spans="1:6" ht="12.75">
      <c r="A1254" s="17" t="s">
        <v>1630</v>
      </c>
      <c r="B1254" s="31">
        <v>99064500</v>
      </c>
      <c r="C1254" s="31"/>
      <c r="D1254" s="31">
        <v>94381920</v>
      </c>
      <c r="E1254" s="31"/>
      <c r="F1254" s="14">
        <f t="shared" si="36"/>
        <v>0.9527320079342246</v>
      </c>
    </row>
    <row r="1255" spans="1:6" ht="12.75">
      <c r="A1255" s="17" t="s">
        <v>1631</v>
      </c>
      <c r="B1255" s="31">
        <v>372378200</v>
      </c>
      <c r="C1255" s="31"/>
      <c r="D1255" s="31">
        <v>369608580</v>
      </c>
      <c r="E1255" s="31"/>
      <c r="F1255" s="14">
        <f t="shared" si="36"/>
        <v>0.9925623465605666</v>
      </c>
    </row>
    <row r="1256" spans="1:6" ht="12.75">
      <c r="A1256" s="17" t="s">
        <v>1632</v>
      </c>
      <c r="B1256" s="31">
        <v>223780400</v>
      </c>
      <c r="C1256" s="31"/>
      <c r="D1256" s="31">
        <v>230294430</v>
      </c>
      <c r="E1256" s="31"/>
      <c r="F1256" s="14">
        <f t="shared" si="36"/>
        <v>1.029109028315259</v>
      </c>
    </row>
    <row r="1257" spans="1:6" ht="12.75">
      <c r="A1257" s="17" t="s">
        <v>1633</v>
      </c>
      <c r="B1257" s="31">
        <v>74959000</v>
      </c>
      <c r="C1257" s="31"/>
      <c r="D1257" s="31">
        <v>64286940</v>
      </c>
      <c r="E1257" s="31"/>
      <c r="F1257" s="14">
        <f t="shared" si="36"/>
        <v>0.8576280366600408</v>
      </c>
    </row>
    <row r="1258" spans="1:6" ht="12.75">
      <c r="A1258" s="17" t="s">
        <v>2185</v>
      </c>
      <c r="B1258" s="31">
        <v>370397000</v>
      </c>
      <c r="C1258" s="31"/>
      <c r="D1258" s="31">
        <v>425923666</v>
      </c>
      <c r="E1258" s="31"/>
      <c r="F1258" s="14">
        <f t="shared" si="36"/>
        <v>1.1499112195833119</v>
      </c>
    </row>
    <row r="1259" spans="1:6" ht="12.75">
      <c r="A1259" s="40" t="s">
        <v>1634</v>
      </c>
      <c r="B1259" s="31"/>
      <c r="C1259" s="31"/>
      <c r="D1259" s="31"/>
      <c r="E1259" s="31"/>
      <c r="F1259" s="14"/>
    </row>
    <row r="1260" spans="1:6" ht="12.75">
      <c r="A1260" s="8" t="s">
        <v>1635</v>
      </c>
      <c r="B1260" s="37">
        <f>SUM(B1261:B1268)</f>
        <v>7160219200</v>
      </c>
      <c r="C1260" s="37"/>
      <c r="D1260" s="37">
        <f>SUM(D1261:D1268)</f>
        <v>7519955358</v>
      </c>
      <c r="E1260" s="39"/>
      <c r="F1260" s="10">
        <f aca="true" t="shared" si="37" ref="F1260:F1268">SUM(D1260/B1260)</f>
        <v>1.0502409420650138</v>
      </c>
    </row>
    <row r="1261" spans="1:6" ht="12.75">
      <c r="A1261" s="17" t="s">
        <v>1636</v>
      </c>
      <c r="B1261" s="31">
        <v>717161400</v>
      </c>
      <c r="C1261" s="31"/>
      <c r="D1261" s="31">
        <v>761228529</v>
      </c>
      <c r="E1261" s="31"/>
      <c r="F1261" s="14">
        <f t="shared" si="37"/>
        <v>1.0614465990500883</v>
      </c>
    </row>
    <row r="1262" spans="1:6" ht="12.75">
      <c r="A1262" s="17" t="s">
        <v>1637</v>
      </c>
      <c r="B1262" s="31">
        <v>1454208200</v>
      </c>
      <c r="C1262" s="31"/>
      <c r="D1262" s="31">
        <v>1507205285</v>
      </c>
      <c r="E1262" s="31"/>
      <c r="F1262" s="14">
        <f t="shared" si="37"/>
        <v>1.0364439459219112</v>
      </c>
    </row>
    <row r="1263" spans="1:6" ht="12.75">
      <c r="A1263" s="17" t="s">
        <v>1638</v>
      </c>
      <c r="B1263" s="31">
        <v>299421800</v>
      </c>
      <c r="C1263" s="31"/>
      <c r="D1263" s="31">
        <v>279903308</v>
      </c>
      <c r="E1263" s="31"/>
      <c r="F1263" s="14">
        <f t="shared" si="37"/>
        <v>0.9348127223869471</v>
      </c>
    </row>
    <row r="1264" spans="1:6" ht="12.75">
      <c r="A1264" s="17" t="s">
        <v>1639</v>
      </c>
      <c r="B1264" s="31">
        <v>601849200</v>
      </c>
      <c r="C1264" s="31"/>
      <c r="D1264" s="31">
        <v>612068690</v>
      </c>
      <c r="E1264" s="31"/>
      <c r="F1264" s="14">
        <f t="shared" si="37"/>
        <v>1.016980150509463</v>
      </c>
    </row>
    <row r="1265" spans="1:6" ht="12.75">
      <c r="A1265" s="17" t="s">
        <v>1640</v>
      </c>
      <c r="B1265" s="31">
        <v>1552910200</v>
      </c>
      <c r="C1265" s="31"/>
      <c r="D1265" s="31">
        <v>1646603255</v>
      </c>
      <c r="E1265" s="31"/>
      <c r="F1265" s="14">
        <f t="shared" si="37"/>
        <v>1.0603338525305583</v>
      </c>
    </row>
    <row r="1266" spans="1:6" ht="12.75">
      <c r="A1266" s="17" t="s">
        <v>1641</v>
      </c>
      <c r="B1266" s="31">
        <v>672366700</v>
      </c>
      <c r="C1266" s="31"/>
      <c r="D1266" s="31">
        <v>699012320</v>
      </c>
      <c r="E1266" s="31"/>
      <c r="F1266" s="14">
        <f t="shared" si="37"/>
        <v>1.039629594981429</v>
      </c>
    </row>
    <row r="1267" spans="1:6" ht="12.75">
      <c r="A1267" s="17" t="s">
        <v>1642</v>
      </c>
      <c r="B1267" s="31">
        <v>1480661500</v>
      </c>
      <c r="C1267" s="31"/>
      <c r="D1267" s="31">
        <v>1590891930</v>
      </c>
      <c r="E1267" s="31"/>
      <c r="F1267" s="14">
        <f t="shared" si="37"/>
        <v>1.0744467455931015</v>
      </c>
    </row>
    <row r="1268" spans="1:6" ht="12.75">
      <c r="A1268" s="17" t="s">
        <v>1638</v>
      </c>
      <c r="B1268" s="31">
        <v>381640200</v>
      </c>
      <c r="C1268" s="31"/>
      <c r="D1268" s="31">
        <v>423042041</v>
      </c>
      <c r="E1268" s="31"/>
      <c r="F1268" s="14">
        <f t="shared" si="37"/>
        <v>1.1084839621192946</v>
      </c>
    </row>
    <row r="1269" spans="1:6" ht="12.75">
      <c r="A1269" s="40" t="s">
        <v>1634</v>
      </c>
      <c r="B1269" s="31"/>
      <c r="C1269" s="31"/>
      <c r="D1269" s="31"/>
      <c r="E1269" s="31"/>
      <c r="F1269" s="14"/>
    </row>
    <row r="1270" spans="1:6" ht="12.75">
      <c r="A1270" s="40"/>
      <c r="B1270" s="31"/>
      <c r="C1270" s="31"/>
      <c r="D1270" s="31"/>
      <c r="E1270" s="31"/>
      <c r="F1270" s="14"/>
    </row>
    <row r="1271" spans="1:6" ht="15.75">
      <c r="A1271" s="23" t="s">
        <v>1688</v>
      </c>
      <c r="B1271" s="37">
        <f>+B1173+B1181+B1191+B1200+B1205+B1210+B1229+B1237+B1244+B1248+B1251+B1260</f>
        <v>30719436000</v>
      </c>
      <c r="C1271" s="37"/>
      <c r="D1271" s="37">
        <f>+D1173+D1181+D1191+D1200+D1205+D1210+D1229+D1237+D1244+D1248+D1251+D1260</f>
        <v>32087054253</v>
      </c>
      <c r="E1271" s="39"/>
      <c r="F1271" s="10">
        <f>SUM(D1271/B1271)</f>
        <v>1.044519640692622</v>
      </c>
    </row>
    <row r="1272" spans="1:6" ht="15.75">
      <c r="A1272" s="23"/>
      <c r="B1272" s="65"/>
      <c r="C1272" s="65"/>
      <c r="D1272" s="65"/>
      <c r="E1272" s="65"/>
      <c r="F1272" s="14"/>
    </row>
    <row r="1273" spans="1:6" ht="12.75">
      <c r="A1273" s="17"/>
      <c r="B1273" s="17"/>
      <c r="C1273" s="17"/>
      <c r="D1273" s="17"/>
      <c r="E1273" s="17"/>
      <c r="F1273" s="14"/>
    </row>
    <row r="1274" spans="1:6" ht="12.75">
      <c r="A1274" s="17" t="s">
        <v>1643</v>
      </c>
      <c r="B1274" s="17" t="s">
        <v>1651</v>
      </c>
      <c r="C1274" s="17"/>
      <c r="D1274" s="38" t="s">
        <v>1652</v>
      </c>
      <c r="E1274" s="38"/>
      <c r="F1274" s="14"/>
    </row>
    <row r="1275" spans="1:5" ht="12.75">
      <c r="A1275" s="17" t="s">
        <v>1653</v>
      </c>
      <c r="B1275" s="17" t="s">
        <v>1651</v>
      </c>
      <c r="C1275" s="17"/>
      <c r="D1275" s="38" t="s">
        <v>1652</v>
      </c>
      <c r="E1275" s="38"/>
    </row>
    <row r="1276" spans="1:6" ht="12.75">
      <c r="A1276" s="17" t="s">
        <v>1654</v>
      </c>
      <c r="B1276" s="17" t="s">
        <v>1651</v>
      </c>
      <c r="C1276" s="17"/>
      <c r="D1276" s="38" t="s">
        <v>1652</v>
      </c>
      <c r="E1276" s="38"/>
      <c r="F1276" s="33"/>
    </row>
    <row r="1277" spans="1:6" ht="12.75">
      <c r="A1277" s="17" t="s">
        <v>1655</v>
      </c>
      <c r="B1277" s="17" t="s">
        <v>1651</v>
      </c>
      <c r="C1277" s="17"/>
      <c r="D1277" s="38" t="s">
        <v>1652</v>
      </c>
      <c r="E1277" s="38"/>
      <c r="F1277" s="33"/>
    </row>
    <row r="1278" spans="1:6" ht="12.75">
      <c r="A1278" s="17" t="s">
        <v>1656</v>
      </c>
      <c r="B1278" s="17" t="s">
        <v>2529</v>
      </c>
      <c r="C1278" s="17"/>
      <c r="D1278" s="38" t="s">
        <v>1270</v>
      </c>
      <c r="E1278" s="38"/>
      <c r="F1278" s="33"/>
    </row>
    <row r="1279" spans="1:6" ht="12.75">
      <c r="A1279" s="17"/>
      <c r="B1279" s="17"/>
      <c r="C1279" s="17"/>
      <c r="D1279" s="17"/>
      <c r="E1279" s="17"/>
      <c r="F1279" s="33"/>
    </row>
    <row r="1280" spans="1:6" ht="12.75">
      <c r="A1280" s="46" t="s">
        <v>2530</v>
      </c>
      <c r="B1280" s="47"/>
      <c r="C1280" s="47"/>
      <c r="D1280" s="47"/>
      <c r="E1280" s="47"/>
      <c r="F1280" s="48"/>
    </row>
    <row r="1281" spans="1:6" ht="12.75">
      <c r="A1281" s="49"/>
      <c r="B1281" s="11"/>
      <c r="C1281" s="11"/>
      <c r="D1281" s="11"/>
      <c r="E1281" s="11"/>
      <c r="F1281" s="45"/>
    </row>
    <row r="1282" spans="1:6" ht="12.75">
      <c r="A1282" s="20" t="s">
        <v>1448</v>
      </c>
      <c r="B1282" s="5">
        <v>2003</v>
      </c>
      <c r="C1282" s="5" t="s">
        <v>1449</v>
      </c>
      <c r="D1282" s="5">
        <v>2003</v>
      </c>
      <c r="E1282" s="20"/>
      <c r="F1282" s="50"/>
    </row>
    <row r="1283" spans="1:6" ht="13.5" thickBot="1">
      <c r="A1283" s="51" t="s">
        <v>1450</v>
      </c>
      <c r="B1283" s="52" t="s">
        <v>1451</v>
      </c>
      <c r="C1283" s="51"/>
      <c r="D1283" s="51" t="s">
        <v>1452</v>
      </c>
      <c r="E1283" s="51"/>
      <c r="F1283" s="53" t="s">
        <v>1453</v>
      </c>
    </row>
    <row r="1284" spans="1:6" ht="12.75">
      <c r="A1284" s="11"/>
      <c r="B1284" s="13"/>
      <c r="C1284" s="13"/>
      <c r="D1284" s="13"/>
      <c r="E1284" s="11"/>
      <c r="F1284" s="45"/>
    </row>
    <row r="1285" spans="1:6" ht="12.75">
      <c r="A1285" s="8" t="s">
        <v>2531</v>
      </c>
      <c r="B1285" s="37">
        <f>SUM(B1286:B1300)</f>
        <v>163976700</v>
      </c>
      <c r="C1285" s="37"/>
      <c r="D1285" s="37">
        <f>SUM(D1286:D1300)</f>
        <v>122394934</v>
      </c>
      <c r="E1285" s="39"/>
      <c r="F1285" s="10">
        <f aca="true" t="shared" si="38" ref="F1285:F1290">SUM(D1285/B1285)</f>
        <v>0.7464166189464723</v>
      </c>
    </row>
    <row r="1286" spans="1:6" ht="12.75">
      <c r="A1286" s="17" t="s">
        <v>2532</v>
      </c>
      <c r="B1286" s="31">
        <v>5146100</v>
      </c>
      <c r="C1286" s="31"/>
      <c r="D1286" s="31">
        <v>1150690</v>
      </c>
      <c r="E1286" s="17"/>
      <c r="F1286" s="14">
        <f t="shared" si="38"/>
        <v>0.22360428285497755</v>
      </c>
    </row>
    <row r="1287" spans="1:6" ht="12.75">
      <c r="A1287" s="17" t="s">
        <v>1105</v>
      </c>
      <c r="B1287" s="31">
        <v>22675900</v>
      </c>
      <c r="C1287" s="31"/>
      <c r="D1287" s="31">
        <v>5325746</v>
      </c>
      <c r="E1287" s="17"/>
      <c r="F1287" s="14">
        <f t="shared" si="38"/>
        <v>0.2348637099299256</v>
      </c>
    </row>
    <row r="1288" spans="1:6" ht="12.75">
      <c r="A1288" s="17" t="s">
        <v>779</v>
      </c>
      <c r="B1288" s="31">
        <v>14940600</v>
      </c>
      <c r="C1288" s="31"/>
      <c r="D1288" s="31">
        <v>3417811</v>
      </c>
      <c r="E1288" s="17"/>
      <c r="F1288" s="14">
        <f t="shared" si="38"/>
        <v>0.22875995609279412</v>
      </c>
    </row>
    <row r="1289" spans="1:6" ht="12.75">
      <c r="A1289" s="17" t="s">
        <v>2533</v>
      </c>
      <c r="B1289" s="31">
        <v>4771800</v>
      </c>
      <c r="C1289" s="31"/>
      <c r="D1289" s="31">
        <v>1520692</v>
      </c>
      <c r="E1289" s="17"/>
      <c r="F1289" s="14">
        <f t="shared" si="38"/>
        <v>0.31868309652542015</v>
      </c>
    </row>
    <row r="1290" spans="1:6" ht="12.75">
      <c r="A1290" s="17" t="s">
        <v>2534</v>
      </c>
      <c r="B1290" s="31">
        <v>2341700</v>
      </c>
      <c r="C1290" s="31"/>
      <c r="D1290" s="31">
        <v>1411993</v>
      </c>
      <c r="E1290" s="17"/>
      <c r="F1290" s="14">
        <f t="shared" si="38"/>
        <v>0.6029777512063885</v>
      </c>
    </row>
    <row r="1291" spans="1:6" ht="12.75">
      <c r="A1291" s="40" t="s">
        <v>1316</v>
      </c>
      <c r="B1291" s="31"/>
      <c r="C1291" s="31"/>
      <c r="D1291" s="31"/>
      <c r="E1291" s="17"/>
      <c r="F1291" s="14"/>
    </row>
    <row r="1292" spans="1:6" ht="12.75">
      <c r="A1292" s="17" t="s">
        <v>2535</v>
      </c>
      <c r="B1292" s="31">
        <v>14089000</v>
      </c>
      <c r="C1292" s="31"/>
      <c r="D1292" s="31">
        <v>7831890</v>
      </c>
      <c r="E1292" s="17"/>
      <c r="F1292" s="14">
        <f>SUM(D1292/B1292)</f>
        <v>0.555886862090993</v>
      </c>
    </row>
    <row r="1293" spans="1:6" ht="12.75">
      <c r="A1293" s="40" t="s">
        <v>1316</v>
      </c>
      <c r="B1293" s="31"/>
      <c r="C1293" s="31"/>
      <c r="D1293" s="31"/>
      <c r="E1293" s="17"/>
      <c r="F1293" s="14"/>
    </row>
    <row r="1294" spans="1:6" ht="12.75">
      <c r="A1294" s="17" t="s">
        <v>2233</v>
      </c>
      <c r="B1294" s="31">
        <v>21641800</v>
      </c>
      <c r="C1294" s="31"/>
      <c r="D1294" s="31">
        <v>3541442</v>
      </c>
      <c r="E1294" s="17"/>
      <c r="F1294" s="14">
        <f>SUM(D1294/B1294)</f>
        <v>0.16363897642525113</v>
      </c>
    </row>
    <row r="1295" spans="1:6" ht="12.75">
      <c r="A1295" s="40" t="s">
        <v>52</v>
      </c>
      <c r="B1295" s="31"/>
      <c r="C1295" s="31"/>
      <c r="D1295" s="31"/>
      <c r="E1295" s="17"/>
      <c r="F1295" s="14"/>
    </row>
    <row r="1296" spans="1:6" ht="12.75">
      <c r="A1296" s="17" t="s">
        <v>2536</v>
      </c>
      <c r="B1296" s="31">
        <v>16517900</v>
      </c>
      <c r="C1296" s="31"/>
      <c r="D1296" s="31">
        <v>23769060</v>
      </c>
      <c r="E1296" s="17"/>
      <c r="F1296" s="14">
        <f>SUM(D1296/B1296)</f>
        <v>1.438988006950036</v>
      </c>
    </row>
    <row r="1297" spans="1:6" ht="12.75">
      <c r="A1297" s="40" t="s">
        <v>2537</v>
      </c>
      <c r="B1297" s="31"/>
      <c r="C1297" s="31"/>
      <c r="D1297" s="31"/>
      <c r="E1297" s="17"/>
      <c r="F1297" s="14"/>
    </row>
    <row r="1298" spans="1:6" ht="12.75">
      <c r="A1298" s="17" t="s">
        <v>779</v>
      </c>
      <c r="B1298" s="31">
        <v>21593800</v>
      </c>
      <c r="C1298" s="31"/>
      <c r="D1298" s="31">
        <v>26596190</v>
      </c>
      <c r="E1298" s="17"/>
      <c r="F1298" s="14">
        <f>SUM(D1298/B1298)</f>
        <v>1.231658624234734</v>
      </c>
    </row>
    <row r="1299" spans="1:6" ht="12.75">
      <c r="A1299" s="40" t="s">
        <v>2537</v>
      </c>
      <c r="B1299" s="31"/>
      <c r="C1299" s="31"/>
      <c r="D1299" s="31"/>
      <c r="E1299" s="17"/>
      <c r="F1299" s="14"/>
    </row>
    <row r="1300" spans="1:6" ht="12.75">
      <c r="A1300" s="17" t="s">
        <v>2538</v>
      </c>
      <c r="B1300" s="31">
        <v>40258100</v>
      </c>
      <c r="C1300" s="31"/>
      <c r="D1300" s="31">
        <v>47829420</v>
      </c>
      <c r="E1300" s="17"/>
      <c r="F1300" s="14">
        <f>SUM(D1300/B1300)</f>
        <v>1.1880694816695274</v>
      </c>
    </row>
    <row r="1301" spans="1:6" ht="12.75">
      <c r="A1301" s="40" t="s">
        <v>2537</v>
      </c>
      <c r="B1301" s="31"/>
      <c r="C1301" s="31"/>
      <c r="D1301" s="31"/>
      <c r="E1301" s="17"/>
      <c r="F1301" s="14"/>
    </row>
    <row r="1302" spans="1:6" ht="12.75">
      <c r="A1302" s="8" t="s">
        <v>2539</v>
      </c>
      <c r="B1302" s="37">
        <f>SUM(B1303:B1306)</f>
        <v>295647200</v>
      </c>
      <c r="C1302" s="37"/>
      <c r="D1302" s="37">
        <f>SUM(D1303:D1306)</f>
        <v>79088177</v>
      </c>
      <c r="E1302" s="39"/>
      <c r="F1302" s="10">
        <f aca="true" t="shared" si="39" ref="F1302:F1312">SUM(D1302/B1302)</f>
        <v>0.2675086285275152</v>
      </c>
    </row>
    <row r="1303" spans="1:6" ht="12.75">
      <c r="A1303" s="17" t="s">
        <v>2540</v>
      </c>
      <c r="B1303" s="31">
        <v>111458900</v>
      </c>
      <c r="C1303" s="31"/>
      <c r="D1303" s="31">
        <v>31084580</v>
      </c>
      <c r="E1303" s="17"/>
      <c r="F1303" s="14">
        <f t="shared" si="39"/>
        <v>0.27888827182037507</v>
      </c>
    </row>
    <row r="1304" spans="1:6" ht="12.75">
      <c r="A1304" s="17" t="s">
        <v>727</v>
      </c>
      <c r="B1304" s="31">
        <v>21258000</v>
      </c>
      <c r="C1304" s="31"/>
      <c r="D1304" s="31">
        <v>4334157</v>
      </c>
      <c r="E1304" s="17"/>
      <c r="F1304" s="14">
        <f t="shared" si="39"/>
        <v>0.2038835732430144</v>
      </c>
    </row>
    <row r="1305" spans="1:6" ht="12.75">
      <c r="A1305" s="17" t="s">
        <v>2541</v>
      </c>
      <c r="B1305" s="31">
        <v>87146000</v>
      </c>
      <c r="C1305" s="31"/>
      <c r="D1305" s="31">
        <v>21140259</v>
      </c>
      <c r="E1305" s="17"/>
      <c r="F1305" s="14">
        <f t="shared" si="39"/>
        <v>0.2425843871204645</v>
      </c>
    </row>
    <row r="1306" spans="1:6" ht="12.75">
      <c r="A1306" s="17" t="s">
        <v>2542</v>
      </c>
      <c r="B1306" s="31">
        <v>75784300</v>
      </c>
      <c r="C1306" s="31"/>
      <c r="D1306" s="31">
        <v>22529181</v>
      </c>
      <c r="E1306" s="17"/>
      <c r="F1306" s="14">
        <f t="shared" si="39"/>
        <v>0.29728032059410725</v>
      </c>
    </row>
    <row r="1307" spans="1:6" ht="12.75">
      <c r="A1307" s="8" t="s">
        <v>2543</v>
      </c>
      <c r="B1307" s="37">
        <f>SUM(B1308:B1314)</f>
        <v>204665700</v>
      </c>
      <c r="C1307" s="37"/>
      <c r="D1307" s="37">
        <f>SUM(D1308:D1314)</f>
        <v>49411962</v>
      </c>
      <c r="E1307" s="39"/>
      <c r="F1307" s="10">
        <f t="shared" si="39"/>
        <v>0.2414276647234979</v>
      </c>
    </row>
    <row r="1308" spans="1:6" ht="12.75">
      <c r="A1308" s="17" t="s">
        <v>2544</v>
      </c>
      <c r="B1308" s="31">
        <v>90672800</v>
      </c>
      <c r="C1308" s="31"/>
      <c r="D1308" s="31">
        <v>24554401</v>
      </c>
      <c r="E1308" s="17"/>
      <c r="F1308" s="14">
        <f t="shared" si="39"/>
        <v>0.27080228028692177</v>
      </c>
    </row>
    <row r="1309" spans="1:6" ht="12.75">
      <c r="A1309" s="17" t="s">
        <v>2545</v>
      </c>
      <c r="B1309" s="31">
        <v>51111800</v>
      </c>
      <c r="C1309" s="31"/>
      <c r="D1309" s="31">
        <v>11730789</v>
      </c>
      <c r="E1309" s="17"/>
      <c r="F1309" s="14">
        <f t="shared" si="39"/>
        <v>0.22951234352928288</v>
      </c>
    </row>
    <row r="1310" spans="1:6" ht="12.75">
      <c r="A1310" s="17" t="s">
        <v>2546</v>
      </c>
      <c r="B1310" s="31">
        <v>21243000</v>
      </c>
      <c r="C1310" s="31"/>
      <c r="D1310" s="31">
        <v>4388888</v>
      </c>
      <c r="E1310" s="17"/>
      <c r="F1310" s="14">
        <f t="shared" si="39"/>
        <v>0.20660396365861697</v>
      </c>
    </row>
    <row r="1311" spans="1:6" ht="12.75">
      <c r="A1311" s="17" t="s">
        <v>2547</v>
      </c>
      <c r="B1311" s="31">
        <v>12131600</v>
      </c>
      <c r="C1311" s="31"/>
      <c r="D1311" s="31">
        <v>3397064</v>
      </c>
      <c r="E1311" s="17"/>
      <c r="F1311" s="14">
        <f t="shared" si="39"/>
        <v>0.2800178047413367</v>
      </c>
    </row>
    <row r="1312" spans="1:6" ht="12.75">
      <c r="A1312" s="17" t="s">
        <v>2548</v>
      </c>
      <c r="B1312" s="31">
        <v>5366000</v>
      </c>
      <c r="C1312" s="31"/>
      <c r="D1312" s="31">
        <v>1054530</v>
      </c>
      <c r="E1312" s="17"/>
      <c r="F1312" s="14">
        <f t="shared" si="39"/>
        <v>0.1965206857994782</v>
      </c>
    </row>
    <row r="1313" spans="1:6" ht="12.75">
      <c r="A1313" s="40" t="s">
        <v>2549</v>
      </c>
      <c r="B1313" s="31"/>
      <c r="C1313" s="31"/>
      <c r="D1313" s="31"/>
      <c r="E1313" s="17"/>
      <c r="F1313" s="14"/>
    </row>
    <row r="1314" spans="1:6" ht="12.75">
      <c r="A1314" s="17" t="s">
        <v>165</v>
      </c>
      <c r="B1314" s="31">
        <v>24140500</v>
      </c>
      <c r="C1314" s="31"/>
      <c r="D1314" s="31">
        <v>4286290</v>
      </c>
      <c r="E1314" s="17"/>
      <c r="F1314" s="14">
        <f>SUM(D1314/B1314)</f>
        <v>0.17755597439986745</v>
      </c>
    </row>
    <row r="1315" spans="1:6" ht="12.75">
      <c r="A1315" s="40" t="s">
        <v>2549</v>
      </c>
      <c r="B1315" s="31"/>
      <c r="C1315" s="31"/>
      <c r="D1315" s="31"/>
      <c r="E1315" s="17"/>
      <c r="F1315" s="14"/>
    </row>
    <row r="1316" spans="1:6" ht="12.75">
      <c r="A1316" s="8" t="s">
        <v>2550</v>
      </c>
      <c r="B1316" s="37">
        <f>SUM(B1317:B1324)</f>
        <v>188304400</v>
      </c>
      <c r="C1316" s="37"/>
      <c r="D1316" s="37">
        <f>SUM(D1317:D1324)</f>
        <v>48510761</v>
      </c>
      <c r="E1316" s="39"/>
      <c r="F1316" s="10">
        <f aca="true" t="shared" si="40" ref="F1316:F1328">SUM(D1316/B1316)</f>
        <v>0.25761883949605</v>
      </c>
    </row>
    <row r="1317" spans="1:6" ht="12.75">
      <c r="A1317" s="17" t="s">
        <v>836</v>
      </c>
      <c r="B1317" s="31">
        <v>30515700</v>
      </c>
      <c r="C1317" s="31"/>
      <c r="D1317" s="31">
        <v>6450598</v>
      </c>
      <c r="E1317" s="17"/>
      <c r="F1317" s="14">
        <f t="shared" si="40"/>
        <v>0.2113862044783505</v>
      </c>
    </row>
    <row r="1318" spans="1:6" ht="12.75">
      <c r="A1318" s="17" t="s">
        <v>837</v>
      </c>
      <c r="B1318" s="31">
        <v>47463300</v>
      </c>
      <c r="C1318" s="31"/>
      <c r="D1318" s="31">
        <v>12570717</v>
      </c>
      <c r="E1318" s="17"/>
      <c r="F1318" s="14">
        <f t="shared" si="40"/>
        <v>0.2648513061670807</v>
      </c>
    </row>
    <row r="1319" spans="1:6" ht="12.75">
      <c r="A1319" s="17" t="s">
        <v>838</v>
      </c>
      <c r="B1319" s="31">
        <v>2591500</v>
      </c>
      <c r="C1319" s="31"/>
      <c r="D1319" s="31">
        <v>706241</v>
      </c>
      <c r="E1319" s="17"/>
      <c r="F1319" s="14">
        <f t="shared" si="40"/>
        <v>0.2725220914528266</v>
      </c>
    </row>
    <row r="1320" spans="1:6" ht="12.75">
      <c r="A1320" s="17" t="s">
        <v>741</v>
      </c>
      <c r="B1320" s="31">
        <v>38341800</v>
      </c>
      <c r="C1320" s="31"/>
      <c r="D1320" s="31">
        <v>10262349</v>
      </c>
      <c r="E1320" s="17"/>
      <c r="F1320" s="14">
        <f t="shared" si="40"/>
        <v>0.2676543354772076</v>
      </c>
    </row>
    <row r="1321" spans="1:6" ht="12.75">
      <c r="A1321" s="17" t="s">
        <v>839</v>
      </c>
      <c r="B1321" s="31">
        <v>26809300</v>
      </c>
      <c r="C1321" s="31"/>
      <c r="D1321" s="31">
        <v>7863007</v>
      </c>
      <c r="E1321" s="17"/>
      <c r="F1321" s="14">
        <f t="shared" si="40"/>
        <v>0.2932940061844211</v>
      </c>
    </row>
    <row r="1322" spans="1:6" ht="12.75">
      <c r="A1322" s="17" t="s">
        <v>840</v>
      </c>
      <c r="B1322" s="31">
        <v>11700900</v>
      </c>
      <c r="C1322" s="31"/>
      <c r="D1322" s="31">
        <v>2977176</v>
      </c>
      <c r="E1322" s="17"/>
      <c r="F1322" s="14">
        <f t="shared" si="40"/>
        <v>0.25443991487834267</v>
      </c>
    </row>
    <row r="1323" spans="1:6" ht="12.75">
      <c r="A1323" s="17" t="s">
        <v>841</v>
      </c>
      <c r="B1323" s="31">
        <v>21448500</v>
      </c>
      <c r="C1323" s="31"/>
      <c r="D1323" s="31">
        <v>5154498</v>
      </c>
      <c r="E1323" s="17"/>
      <c r="F1323" s="14">
        <f t="shared" si="40"/>
        <v>0.2403197426393454</v>
      </c>
    </row>
    <row r="1324" spans="1:6" ht="12.75">
      <c r="A1324" s="17" t="s">
        <v>842</v>
      </c>
      <c r="B1324" s="31">
        <v>9433400</v>
      </c>
      <c r="C1324" s="31"/>
      <c r="D1324" s="31">
        <v>2526175</v>
      </c>
      <c r="E1324" s="17"/>
      <c r="F1324" s="14">
        <f t="shared" si="40"/>
        <v>0.26779051031441475</v>
      </c>
    </row>
    <row r="1325" spans="1:6" ht="12.75">
      <c r="A1325" s="8" t="s">
        <v>843</v>
      </c>
      <c r="B1325" s="37">
        <f>SUM(B1326:B1328)</f>
        <v>153191300</v>
      </c>
      <c r="C1325" s="37"/>
      <c r="D1325" s="37">
        <f>SUM(D1326:D1328)</f>
        <v>38392715</v>
      </c>
      <c r="E1325" s="39"/>
      <c r="F1325" s="10">
        <f t="shared" si="40"/>
        <v>0.25061942159900724</v>
      </c>
    </row>
    <row r="1326" spans="1:6" ht="12.75">
      <c r="A1326" s="17" t="s">
        <v>844</v>
      </c>
      <c r="B1326" s="31">
        <v>71376700</v>
      </c>
      <c r="C1326" s="31"/>
      <c r="D1326" s="31">
        <v>18133834</v>
      </c>
      <c r="E1326" s="17"/>
      <c r="F1326" s="14">
        <f t="shared" si="40"/>
        <v>0.25405817304526546</v>
      </c>
    </row>
    <row r="1327" spans="1:6" ht="12.75">
      <c r="A1327" s="17" t="s">
        <v>845</v>
      </c>
      <c r="B1327" s="31">
        <v>28541300</v>
      </c>
      <c r="C1327" s="31"/>
      <c r="D1327" s="31">
        <v>6759718</v>
      </c>
      <c r="E1327" s="17"/>
      <c r="F1327" s="14">
        <f t="shared" si="40"/>
        <v>0.23683987765098297</v>
      </c>
    </row>
    <row r="1328" spans="1:6" ht="12.75">
      <c r="A1328" s="17" t="s">
        <v>40</v>
      </c>
      <c r="B1328" s="31">
        <v>53273300</v>
      </c>
      <c r="C1328" s="31"/>
      <c r="D1328" s="31">
        <v>13499163</v>
      </c>
      <c r="E1328" s="17"/>
      <c r="F1328" s="14">
        <f t="shared" si="40"/>
        <v>0.2533945334717391</v>
      </c>
    </row>
    <row r="1329" spans="1:4" ht="12.75">
      <c r="A1329" s="17"/>
      <c r="B1329" s="31"/>
      <c r="C1329" s="31"/>
      <c r="D1329" s="31"/>
    </row>
    <row r="1330" spans="1:4" ht="12.75">
      <c r="A1330" s="17"/>
      <c r="B1330" s="31"/>
      <c r="C1330" s="31"/>
      <c r="D1330" s="31"/>
    </row>
    <row r="1331" spans="1:4" ht="12.75">
      <c r="A1331" s="17"/>
      <c r="B1331" s="31"/>
      <c r="C1331" s="31"/>
      <c r="D1331" s="31"/>
    </row>
    <row r="1332" spans="1:4" ht="12.75">
      <c r="A1332" s="17"/>
      <c r="B1332" s="31"/>
      <c r="C1332" s="31"/>
      <c r="D1332" s="31"/>
    </row>
    <row r="1333" spans="1:4" ht="12.75">
      <c r="A1333" s="17"/>
      <c r="B1333" s="31"/>
      <c r="C1333" s="31"/>
      <c r="D1333" s="31"/>
    </row>
    <row r="1334" spans="1:4" ht="12.75">
      <c r="A1334" s="17"/>
      <c r="B1334" s="31"/>
      <c r="C1334" s="31"/>
      <c r="D1334" s="31"/>
    </row>
    <row r="1336" spans="1:6" ht="12.75">
      <c r="A1336" s="46" t="s">
        <v>2530</v>
      </c>
      <c r="B1336" s="47"/>
      <c r="C1336" s="47"/>
      <c r="D1336" s="47"/>
      <c r="E1336" s="47"/>
      <c r="F1336" s="48"/>
    </row>
    <row r="1337" spans="1:6" ht="12.75">
      <c r="A1337" s="49"/>
      <c r="B1337" s="11"/>
      <c r="C1337" s="11"/>
      <c r="D1337" s="11"/>
      <c r="E1337" s="11"/>
      <c r="F1337" s="45"/>
    </row>
    <row r="1338" spans="1:6" ht="12.75">
      <c r="A1338" s="20" t="s">
        <v>1448</v>
      </c>
      <c r="B1338" s="5">
        <v>2003</v>
      </c>
      <c r="C1338" s="5" t="s">
        <v>1449</v>
      </c>
      <c r="D1338" s="5">
        <v>2003</v>
      </c>
      <c r="E1338" s="20"/>
      <c r="F1338" s="50"/>
    </row>
    <row r="1339" spans="1:6" ht="13.5" thickBot="1">
      <c r="A1339" s="51" t="s">
        <v>1450</v>
      </c>
      <c r="B1339" s="52" t="s">
        <v>1451</v>
      </c>
      <c r="C1339" s="51"/>
      <c r="D1339" s="51" t="s">
        <v>1452</v>
      </c>
      <c r="E1339" s="51"/>
      <c r="F1339" s="53" t="s">
        <v>1453</v>
      </c>
    </row>
    <row r="1340" spans="1:6" ht="12.75">
      <c r="A1340" s="11"/>
      <c r="B1340" s="13"/>
      <c r="C1340" s="13"/>
      <c r="D1340" s="13"/>
      <c r="E1340" s="11"/>
      <c r="F1340" s="45"/>
    </row>
    <row r="1341" spans="1:6" ht="12.75">
      <c r="A1341" s="8" t="s">
        <v>846</v>
      </c>
      <c r="B1341" s="37">
        <f>SUM(B1342:B1353)</f>
        <v>181043200</v>
      </c>
      <c r="C1341" s="37"/>
      <c r="D1341" s="37">
        <f>SUM(D1342:D1353)</f>
        <v>75605420</v>
      </c>
      <c r="E1341" s="39"/>
      <c r="F1341" s="10">
        <f aca="true" t="shared" si="41" ref="F1341:F1347">SUM(D1341/B1341)</f>
        <v>0.4176098301399887</v>
      </c>
    </row>
    <row r="1342" spans="1:6" ht="12.75">
      <c r="A1342" s="17" t="s">
        <v>847</v>
      </c>
      <c r="B1342" s="31">
        <v>7377100</v>
      </c>
      <c r="C1342" s="31"/>
      <c r="D1342" s="31">
        <v>2553226</v>
      </c>
      <c r="E1342" s="17"/>
      <c r="F1342" s="14">
        <f t="shared" si="41"/>
        <v>0.3461015846335281</v>
      </c>
    </row>
    <row r="1343" spans="1:6" ht="12.75">
      <c r="A1343" s="17" t="s">
        <v>2541</v>
      </c>
      <c r="B1343" s="31">
        <v>1681500</v>
      </c>
      <c r="C1343" s="31"/>
      <c r="D1343" s="31">
        <v>348315</v>
      </c>
      <c r="E1343" s="17"/>
      <c r="F1343" s="14">
        <f t="shared" si="41"/>
        <v>0.20714540588760036</v>
      </c>
    </row>
    <row r="1344" spans="1:6" ht="12.75">
      <c r="A1344" s="17" t="s">
        <v>848</v>
      </c>
      <c r="B1344" s="31">
        <v>24364400</v>
      </c>
      <c r="C1344" s="31"/>
      <c r="D1344" s="31">
        <v>8107844</v>
      </c>
      <c r="E1344" s="17"/>
      <c r="F1344" s="14">
        <f t="shared" si="41"/>
        <v>0.3327742115545632</v>
      </c>
    </row>
    <row r="1345" spans="1:6" ht="12.75">
      <c r="A1345" s="17" t="s">
        <v>849</v>
      </c>
      <c r="B1345" s="31">
        <v>36745500</v>
      </c>
      <c r="C1345" s="31"/>
      <c r="D1345" s="31">
        <v>9291628</v>
      </c>
      <c r="E1345" s="17"/>
      <c r="F1345" s="14">
        <f t="shared" si="41"/>
        <v>0.2528643779510416</v>
      </c>
    </row>
    <row r="1346" spans="1:6" ht="12.75">
      <c r="A1346" s="17" t="s">
        <v>850</v>
      </c>
      <c r="B1346" s="31">
        <v>33845800</v>
      </c>
      <c r="C1346" s="31"/>
      <c r="D1346" s="31">
        <v>8944609</v>
      </c>
      <c r="E1346" s="17"/>
      <c r="F1346" s="14">
        <f t="shared" si="41"/>
        <v>0.26427530151451584</v>
      </c>
    </row>
    <row r="1347" spans="1:6" ht="12.75">
      <c r="A1347" s="17" t="s">
        <v>851</v>
      </c>
      <c r="B1347" s="31">
        <v>22358600</v>
      </c>
      <c r="C1347" s="31"/>
      <c r="D1347" s="31">
        <v>12906850</v>
      </c>
      <c r="E1347" s="17"/>
      <c r="F1347" s="14">
        <f t="shared" si="41"/>
        <v>0.5772655711896094</v>
      </c>
    </row>
    <row r="1348" spans="1:6" ht="12.75">
      <c r="A1348" s="40" t="s">
        <v>1316</v>
      </c>
      <c r="B1348" s="31"/>
      <c r="C1348" s="31"/>
      <c r="D1348" s="31"/>
      <c r="E1348" s="17"/>
      <c r="F1348" s="14"/>
    </row>
    <row r="1349" spans="1:6" ht="12.75">
      <c r="A1349" s="17" t="s">
        <v>2310</v>
      </c>
      <c r="B1349" s="31">
        <v>25669400</v>
      </c>
      <c r="C1349" s="31"/>
      <c r="D1349" s="31">
        <v>16068950</v>
      </c>
      <c r="E1349" s="17"/>
      <c r="F1349" s="14">
        <f>SUM(D1349/B1349)</f>
        <v>0.6259963224695552</v>
      </c>
    </row>
    <row r="1350" spans="1:6" ht="12.75">
      <c r="A1350" s="40" t="s">
        <v>1316</v>
      </c>
      <c r="B1350" s="31"/>
      <c r="C1350" s="31"/>
      <c r="D1350" s="31"/>
      <c r="E1350" s="17"/>
      <c r="F1350" s="14"/>
    </row>
    <row r="1351" spans="1:6" ht="12.75">
      <c r="A1351" s="17" t="s">
        <v>850</v>
      </c>
      <c r="B1351" s="31">
        <v>20463600</v>
      </c>
      <c r="C1351" s="31"/>
      <c r="D1351" s="31">
        <v>12237513</v>
      </c>
      <c r="E1351" s="17"/>
      <c r="F1351" s="14">
        <f>SUM(D1351/B1351)</f>
        <v>0.5980136926054067</v>
      </c>
    </row>
    <row r="1352" spans="1:6" ht="12.75">
      <c r="A1352" s="40" t="s">
        <v>1316</v>
      </c>
      <c r="B1352" s="31"/>
      <c r="C1352" s="31"/>
      <c r="D1352" s="31"/>
      <c r="E1352" s="17"/>
      <c r="F1352" s="14"/>
    </row>
    <row r="1353" spans="1:6" ht="12.75">
      <c r="A1353" s="17" t="s">
        <v>852</v>
      </c>
      <c r="B1353" s="31">
        <v>8537300</v>
      </c>
      <c r="C1353" s="31"/>
      <c r="D1353" s="31">
        <v>5146485</v>
      </c>
      <c r="E1353" s="17"/>
      <c r="F1353" s="14">
        <f>SUM(D1353/B1353)</f>
        <v>0.6028234922047955</v>
      </c>
    </row>
    <row r="1354" spans="1:6" ht="12.75">
      <c r="A1354" s="40" t="s">
        <v>1316</v>
      </c>
      <c r="B1354" s="31"/>
      <c r="C1354" s="31"/>
      <c r="D1354" s="31"/>
      <c r="E1354" s="17"/>
      <c r="F1354" s="14"/>
    </row>
    <row r="1355" spans="1:6" ht="12.75">
      <c r="A1355" s="8" t="s">
        <v>853</v>
      </c>
      <c r="B1355" s="37">
        <f>SUM(B1356:B1360)</f>
        <v>90542300</v>
      </c>
      <c r="C1355" s="37"/>
      <c r="D1355" s="37">
        <f>SUM(D1356:D1360)</f>
        <v>25578806</v>
      </c>
      <c r="E1355" s="39"/>
      <c r="F1355" s="10">
        <f aca="true" t="shared" si="42" ref="F1355:F1360">SUM(D1355/B1355)</f>
        <v>0.28250669576540466</v>
      </c>
    </row>
    <row r="1356" spans="1:6" ht="12.75">
      <c r="A1356" s="17" t="s">
        <v>851</v>
      </c>
      <c r="B1356" s="31">
        <v>24340100</v>
      </c>
      <c r="C1356" s="31"/>
      <c r="D1356" s="31">
        <v>6997470</v>
      </c>
      <c r="E1356" s="17"/>
      <c r="F1356" s="14">
        <f t="shared" si="42"/>
        <v>0.2874873151712606</v>
      </c>
    </row>
    <row r="1357" spans="1:6" ht="12.75">
      <c r="A1357" s="17" t="s">
        <v>1676</v>
      </c>
      <c r="B1357" s="31">
        <v>20687200</v>
      </c>
      <c r="C1357" s="31"/>
      <c r="D1357" s="31">
        <v>5808223</v>
      </c>
      <c r="E1357" s="17"/>
      <c r="F1357" s="14">
        <f t="shared" si="42"/>
        <v>0.2807640956726865</v>
      </c>
    </row>
    <row r="1358" spans="1:6" ht="12.75">
      <c r="A1358" s="17" t="s">
        <v>1677</v>
      </c>
      <c r="B1358" s="31">
        <v>11415200</v>
      </c>
      <c r="C1358" s="31"/>
      <c r="D1358" s="31">
        <v>4062664</v>
      </c>
      <c r="E1358" s="17"/>
      <c r="F1358" s="14">
        <f t="shared" si="42"/>
        <v>0.35589950241782886</v>
      </c>
    </row>
    <row r="1359" spans="1:6" ht="12.75">
      <c r="A1359" s="17" t="s">
        <v>1678</v>
      </c>
      <c r="B1359" s="31">
        <v>11991700</v>
      </c>
      <c r="C1359" s="31"/>
      <c r="D1359" s="31">
        <v>3175824</v>
      </c>
      <c r="E1359" s="17"/>
      <c r="F1359" s="14">
        <f t="shared" si="42"/>
        <v>0.26483517766455134</v>
      </c>
    </row>
    <row r="1360" spans="1:6" ht="12.75">
      <c r="A1360" s="17" t="s">
        <v>1679</v>
      </c>
      <c r="B1360" s="31">
        <v>22108100</v>
      </c>
      <c r="C1360" s="31"/>
      <c r="D1360" s="31">
        <v>5534625</v>
      </c>
      <c r="E1360" s="17"/>
      <c r="F1360" s="14">
        <f t="shared" si="42"/>
        <v>0.25034376540724895</v>
      </c>
    </row>
    <row r="1361" spans="1:6" ht="12.75">
      <c r="A1361" s="17"/>
      <c r="B1361" s="31"/>
      <c r="C1361" s="31"/>
      <c r="D1361" s="31"/>
      <c r="E1361" s="17"/>
      <c r="F1361" s="14"/>
    </row>
    <row r="1362" spans="1:6" ht="12.75">
      <c r="A1362" s="17"/>
      <c r="B1362" s="31"/>
      <c r="C1362" s="31"/>
      <c r="D1362" s="31"/>
      <c r="E1362" s="17"/>
      <c r="F1362" s="14"/>
    </row>
    <row r="1363" spans="1:6" ht="15.75">
      <c r="A1363" s="23" t="s">
        <v>1688</v>
      </c>
      <c r="B1363" s="37">
        <f>+B1285+B1302+B1307+B1316+B1325+B1341+B1355</f>
        <v>1277370800</v>
      </c>
      <c r="C1363" s="37"/>
      <c r="D1363" s="37">
        <f>+D1285+D1302+D1307+D1316+D1325+D1341+D1355</f>
        <v>438982775</v>
      </c>
      <c r="E1363" s="39"/>
      <c r="F1363" s="10">
        <f>SUM(D1363/B1363)</f>
        <v>0.34366119454116223</v>
      </c>
    </row>
    <row r="1366" spans="1:5" ht="12.75">
      <c r="A1366" s="17" t="s">
        <v>1680</v>
      </c>
      <c r="B1366" s="17" t="s">
        <v>1772</v>
      </c>
      <c r="C1366" s="17"/>
      <c r="D1366" s="38" t="s">
        <v>1773</v>
      </c>
      <c r="E1366" s="38"/>
    </row>
    <row r="1367" spans="1:5" ht="12.75">
      <c r="A1367" s="17" t="s">
        <v>1681</v>
      </c>
      <c r="B1367" s="17" t="s">
        <v>1772</v>
      </c>
      <c r="C1367" s="17"/>
      <c r="D1367" s="38" t="s">
        <v>1773</v>
      </c>
      <c r="E1367" s="38"/>
    </row>
    <row r="1370" spans="1:6" ht="12.75">
      <c r="A1370" s="46" t="s">
        <v>1682</v>
      </c>
      <c r="B1370" s="47"/>
      <c r="C1370" s="47"/>
      <c r="D1370" s="47"/>
      <c r="E1370" s="47"/>
      <c r="F1370" s="66"/>
    </row>
    <row r="1371" spans="1:5" ht="12.75">
      <c r="A1371" s="49"/>
      <c r="B1371" s="11"/>
      <c r="C1371" s="11"/>
      <c r="D1371" s="11"/>
      <c r="E1371" s="11"/>
    </row>
    <row r="1372" spans="1:5" ht="12.75">
      <c r="A1372" s="20" t="s">
        <v>1448</v>
      </c>
      <c r="B1372" s="5">
        <v>2003</v>
      </c>
      <c r="C1372" s="5" t="s">
        <v>1449</v>
      </c>
      <c r="D1372" s="5">
        <v>2003</v>
      </c>
      <c r="E1372" s="20"/>
    </row>
    <row r="1373" spans="1:6" ht="13.5" thickBot="1">
      <c r="A1373" s="51" t="s">
        <v>1450</v>
      </c>
      <c r="B1373" s="52" t="s">
        <v>1451</v>
      </c>
      <c r="C1373" s="51"/>
      <c r="D1373" s="51" t="s">
        <v>1452</v>
      </c>
      <c r="E1373" s="51"/>
      <c r="F1373" s="53" t="s">
        <v>1453</v>
      </c>
    </row>
    <row r="1374" spans="1:5" ht="12.75">
      <c r="A1374" s="11"/>
      <c r="B1374" s="13"/>
      <c r="C1374" s="13"/>
      <c r="D1374" s="13"/>
      <c r="E1374" s="11"/>
    </row>
    <row r="1375" spans="1:6" ht="12.75">
      <c r="A1375" s="8" t="s">
        <v>869</v>
      </c>
      <c r="B1375" s="37">
        <f>SUM(B1376:B1383)</f>
        <v>564033700</v>
      </c>
      <c r="C1375" s="37"/>
      <c r="D1375" s="37">
        <f>SUM(D1376:D1383)</f>
        <v>127880695</v>
      </c>
      <c r="E1375" s="37"/>
      <c r="F1375" s="10">
        <f aca="true" t="shared" si="43" ref="F1375:F1401">SUM(D1375/B1375)</f>
        <v>0.22672527368488798</v>
      </c>
    </row>
    <row r="1376" spans="1:6" ht="12.75">
      <c r="A1376" s="17" t="s">
        <v>870</v>
      </c>
      <c r="B1376" s="31">
        <v>135322900</v>
      </c>
      <c r="C1376" s="31"/>
      <c r="D1376" s="31">
        <v>27385166</v>
      </c>
      <c r="E1376" s="17"/>
      <c r="F1376" s="14">
        <f t="shared" si="43"/>
        <v>0.2023690447071412</v>
      </c>
    </row>
    <row r="1377" spans="1:6" ht="12.75">
      <c r="A1377" s="17" t="s">
        <v>871</v>
      </c>
      <c r="B1377" s="31">
        <v>130591300</v>
      </c>
      <c r="C1377" s="31"/>
      <c r="D1377" s="31">
        <v>33675529</v>
      </c>
      <c r="E1377" s="17"/>
      <c r="F1377" s="14">
        <f t="shared" si="43"/>
        <v>0.2578696207174597</v>
      </c>
    </row>
    <row r="1378" spans="1:6" ht="12.75">
      <c r="A1378" s="17" t="s">
        <v>872</v>
      </c>
      <c r="B1378" s="31">
        <v>20225700</v>
      </c>
      <c r="C1378" s="31"/>
      <c r="D1378" s="31">
        <v>3507396</v>
      </c>
      <c r="E1378" s="17"/>
      <c r="F1378" s="14">
        <f t="shared" si="43"/>
        <v>0.17341283614411368</v>
      </c>
    </row>
    <row r="1379" spans="1:6" ht="12.75">
      <c r="A1379" s="17" t="s">
        <v>873</v>
      </c>
      <c r="B1379" s="31">
        <v>19800000</v>
      </c>
      <c r="C1379" s="31"/>
      <c r="D1379" s="31">
        <v>3850329</v>
      </c>
      <c r="E1379" s="17"/>
      <c r="F1379" s="14">
        <f t="shared" si="43"/>
        <v>0.1944610606060606</v>
      </c>
    </row>
    <row r="1380" spans="1:6" ht="12.75">
      <c r="A1380" s="17" t="s">
        <v>874</v>
      </c>
      <c r="B1380" s="31">
        <v>14095100</v>
      </c>
      <c r="C1380" s="31"/>
      <c r="D1380" s="31">
        <v>2698173</v>
      </c>
      <c r="E1380" s="17"/>
      <c r="F1380" s="14">
        <f t="shared" si="43"/>
        <v>0.19142631127129286</v>
      </c>
    </row>
    <row r="1381" spans="1:6" ht="12.75">
      <c r="A1381" s="17" t="s">
        <v>845</v>
      </c>
      <c r="B1381" s="31">
        <v>13753500</v>
      </c>
      <c r="C1381" s="31"/>
      <c r="D1381" s="31">
        <v>3309889</v>
      </c>
      <c r="E1381" s="17"/>
      <c r="F1381" s="14">
        <f t="shared" si="43"/>
        <v>0.24065794161486168</v>
      </c>
    </row>
    <row r="1382" spans="1:6" ht="12.75">
      <c r="A1382" s="17" t="s">
        <v>875</v>
      </c>
      <c r="B1382" s="31">
        <v>225990600</v>
      </c>
      <c r="C1382" s="31"/>
      <c r="D1382" s="31">
        <v>52671745</v>
      </c>
      <c r="E1382" s="17"/>
      <c r="F1382" s="14">
        <f t="shared" si="43"/>
        <v>0.23307051266734102</v>
      </c>
    </row>
    <row r="1383" spans="1:6" ht="12.75">
      <c r="A1383" s="17" t="s">
        <v>2494</v>
      </c>
      <c r="B1383" s="31">
        <v>4254600</v>
      </c>
      <c r="C1383" s="31"/>
      <c r="D1383" s="31">
        <v>782468</v>
      </c>
      <c r="E1383" s="17"/>
      <c r="F1383" s="14">
        <f t="shared" si="43"/>
        <v>0.18391106096930382</v>
      </c>
    </row>
    <row r="1384" spans="1:6" ht="12.75">
      <c r="A1384" s="8" t="s">
        <v>876</v>
      </c>
      <c r="B1384" s="37">
        <f>SUM(B1385:B1391)</f>
        <v>170814700</v>
      </c>
      <c r="C1384" s="37"/>
      <c r="D1384" s="37">
        <f>SUM(D1385:D1391)</f>
        <v>39480850</v>
      </c>
      <c r="E1384" s="37"/>
      <c r="F1384" s="10">
        <f t="shared" si="43"/>
        <v>0.2311326250024149</v>
      </c>
    </row>
    <row r="1385" spans="1:6" ht="12.75">
      <c r="A1385" s="17" t="s">
        <v>877</v>
      </c>
      <c r="B1385" s="31">
        <v>56239700</v>
      </c>
      <c r="C1385" s="31"/>
      <c r="D1385" s="31">
        <v>14371561</v>
      </c>
      <c r="E1385" s="17"/>
      <c r="F1385" s="14">
        <f t="shared" si="43"/>
        <v>0.25554121021271453</v>
      </c>
    </row>
    <row r="1386" spans="1:6" ht="12.75">
      <c r="A1386" s="17" t="s">
        <v>1537</v>
      </c>
      <c r="B1386" s="31">
        <v>12390000</v>
      </c>
      <c r="C1386" s="31"/>
      <c r="D1386" s="31">
        <v>2699146</v>
      </c>
      <c r="E1386" s="17"/>
      <c r="F1386" s="14">
        <f t="shared" si="43"/>
        <v>0.21784874899112186</v>
      </c>
    </row>
    <row r="1387" spans="1:6" ht="12.75">
      <c r="A1387" s="17" t="s">
        <v>878</v>
      </c>
      <c r="B1387" s="31">
        <v>4735700</v>
      </c>
      <c r="C1387" s="31"/>
      <c r="D1387" s="31">
        <v>1331947</v>
      </c>
      <c r="E1387" s="17"/>
      <c r="F1387" s="14">
        <f t="shared" si="43"/>
        <v>0.2812566252085225</v>
      </c>
    </row>
    <row r="1388" spans="1:6" ht="12.75">
      <c r="A1388" s="17" t="s">
        <v>879</v>
      </c>
      <c r="B1388" s="31">
        <v>12233700</v>
      </c>
      <c r="C1388" s="31"/>
      <c r="D1388" s="31">
        <v>2503374</v>
      </c>
      <c r="E1388" s="17"/>
      <c r="F1388" s="14">
        <f t="shared" si="43"/>
        <v>0.20462934353466244</v>
      </c>
    </row>
    <row r="1389" spans="1:6" ht="12.75">
      <c r="A1389" s="17" t="s">
        <v>880</v>
      </c>
      <c r="B1389" s="31">
        <v>1699700</v>
      </c>
      <c r="C1389" s="31"/>
      <c r="D1389" s="31">
        <v>457520</v>
      </c>
      <c r="E1389" s="17"/>
      <c r="F1389" s="14">
        <f t="shared" si="43"/>
        <v>0.26917691357298346</v>
      </c>
    </row>
    <row r="1390" spans="1:6" ht="12.75">
      <c r="A1390" s="17" t="s">
        <v>282</v>
      </c>
      <c r="B1390" s="31">
        <v>29454500</v>
      </c>
      <c r="C1390" s="31"/>
      <c r="D1390" s="31">
        <v>6481680</v>
      </c>
      <c r="E1390" s="17"/>
      <c r="F1390" s="14">
        <f t="shared" si="43"/>
        <v>0.22005737663175406</v>
      </c>
    </row>
    <row r="1391" spans="1:6" ht="12.75">
      <c r="A1391" s="17" t="s">
        <v>2855</v>
      </c>
      <c r="B1391" s="31">
        <v>54061400</v>
      </c>
      <c r="C1391" s="31"/>
      <c r="D1391" s="31">
        <v>11635622</v>
      </c>
      <c r="E1391" s="17"/>
      <c r="F1391" s="14">
        <f t="shared" si="43"/>
        <v>0.2152297572759862</v>
      </c>
    </row>
    <row r="1392" spans="1:6" ht="12.75">
      <c r="A1392" s="8" t="s">
        <v>881</v>
      </c>
      <c r="B1392" s="37">
        <f>SUM(B1393:B1407)</f>
        <v>893966800</v>
      </c>
      <c r="C1392" s="37"/>
      <c r="D1392" s="37">
        <f>SUM(D1393:D1407)</f>
        <v>204157926</v>
      </c>
      <c r="E1392" s="37"/>
      <c r="F1392" s="10">
        <f t="shared" si="43"/>
        <v>0.2283730514377044</v>
      </c>
    </row>
    <row r="1393" spans="1:6" ht="12.75">
      <c r="A1393" s="17" t="s">
        <v>882</v>
      </c>
      <c r="B1393" s="31">
        <v>12072700</v>
      </c>
      <c r="C1393" s="31"/>
      <c r="D1393" s="31">
        <v>2663576</v>
      </c>
      <c r="E1393" s="17"/>
      <c r="F1393" s="14">
        <f t="shared" si="43"/>
        <v>0.22062802852717286</v>
      </c>
    </row>
    <row r="1394" spans="1:6" ht="12.75">
      <c r="A1394" s="17" t="s">
        <v>1318</v>
      </c>
      <c r="B1394" s="31">
        <v>44601500</v>
      </c>
      <c r="C1394" s="31"/>
      <c r="D1394" s="31">
        <v>10075359</v>
      </c>
      <c r="E1394" s="17"/>
      <c r="F1394" s="14">
        <f t="shared" si="43"/>
        <v>0.22589731287064335</v>
      </c>
    </row>
    <row r="1395" spans="1:6" ht="12.75">
      <c r="A1395" s="17" t="s">
        <v>883</v>
      </c>
      <c r="B1395" s="31">
        <v>212493300</v>
      </c>
      <c r="C1395" s="31"/>
      <c r="D1395" s="31">
        <v>51465130</v>
      </c>
      <c r="E1395" s="17"/>
      <c r="F1395" s="14">
        <f t="shared" si="43"/>
        <v>0.2421964833714757</v>
      </c>
    </row>
    <row r="1396" spans="1:6" ht="12.75">
      <c r="A1396" s="17" t="s">
        <v>884</v>
      </c>
      <c r="B1396" s="31">
        <v>1048500</v>
      </c>
      <c r="C1396" s="31"/>
      <c r="D1396" s="31">
        <v>238950</v>
      </c>
      <c r="E1396" s="17"/>
      <c r="F1396" s="14">
        <f t="shared" si="43"/>
        <v>0.2278969957081545</v>
      </c>
    </row>
    <row r="1397" spans="1:6" ht="12.75">
      <c r="A1397" s="17" t="s">
        <v>2008</v>
      </c>
      <c r="B1397" s="31">
        <v>36863800</v>
      </c>
      <c r="C1397" s="31"/>
      <c r="D1397" s="31">
        <v>7832753</v>
      </c>
      <c r="E1397" s="17"/>
      <c r="F1397" s="14">
        <f t="shared" si="43"/>
        <v>0.21247817642239814</v>
      </c>
    </row>
    <row r="1398" spans="1:6" ht="12.75">
      <c r="A1398" s="17" t="s">
        <v>885</v>
      </c>
      <c r="B1398" s="31">
        <v>425984600</v>
      </c>
      <c r="C1398" s="31"/>
      <c r="D1398" s="31">
        <v>97256438</v>
      </c>
      <c r="E1398" s="17"/>
      <c r="F1398" s="14">
        <f t="shared" si="43"/>
        <v>0.2283097511036784</v>
      </c>
    </row>
    <row r="1399" spans="1:6" ht="12.75">
      <c r="A1399" s="17" t="s">
        <v>886</v>
      </c>
      <c r="B1399" s="31">
        <v>3434100</v>
      </c>
      <c r="C1399" s="31"/>
      <c r="D1399" s="31">
        <v>825448</v>
      </c>
      <c r="E1399" s="17"/>
      <c r="F1399" s="14">
        <f t="shared" si="43"/>
        <v>0.24036807314871436</v>
      </c>
    </row>
    <row r="1400" spans="1:6" ht="12.75">
      <c r="A1400" s="17" t="s">
        <v>165</v>
      </c>
      <c r="B1400" s="31">
        <v>24424600</v>
      </c>
      <c r="C1400" s="31"/>
      <c r="D1400" s="31">
        <v>4999012</v>
      </c>
      <c r="E1400" s="17"/>
      <c r="F1400" s="14">
        <f t="shared" si="43"/>
        <v>0.20467119215872523</v>
      </c>
    </row>
    <row r="1401" spans="1:6" ht="12.75">
      <c r="A1401" s="17" t="s">
        <v>884</v>
      </c>
      <c r="B1401" s="31">
        <v>17374500</v>
      </c>
      <c r="C1401" s="31"/>
      <c r="D1401" s="31">
        <v>4505190</v>
      </c>
      <c r="E1401" s="17"/>
      <c r="F1401" s="14">
        <f t="shared" si="43"/>
        <v>0.25929897263230595</v>
      </c>
    </row>
    <row r="1402" spans="1:6" ht="12.75">
      <c r="A1402" s="40" t="s">
        <v>2549</v>
      </c>
      <c r="B1402" s="31"/>
      <c r="C1402" s="31"/>
      <c r="D1402" s="31"/>
      <c r="E1402" s="17"/>
      <c r="F1402" s="14"/>
    </row>
    <row r="1403" spans="1:6" ht="12.75">
      <c r="A1403" s="17" t="s">
        <v>887</v>
      </c>
      <c r="B1403" s="31">
        <v>37030600</v>
      </c>
      <c r="C1403" s="31"/>
      <c r="D1403" s="31">
        <v>9319450</v>
      </c>
      <c r="E1403" s="17"/>
      <c r="F1403" s="14">
        <f>SUM(D1403/B1403)</f>
        <v>0.25166889005309123</v>
      </c>
    </row>
    <row r="1404" spans="1:6" ht="12.75">
      <c r="A1404" s="40" t="s">
        <v>2549</v>
      </c>
      <c r="B1404" s="31"/>
      <c r="C1404" s="31"/>
      <c r="D1404" s="31"/>
      <c r="E1404" s="17"/>
      <c r="F1404" s="14"/>
    </row>
    <row r="1405" spans="1:6" ht="12.75">
      <c r="A1405" s="17" t="s">
        <v>888</v>
      </c>
      <c r="B1405" s="31">
        <v>15843300</v>
      </c>
      <c r="C1405" s="31"/>
      <c r="D1405" s="31">
        <v>3606430</v>
      </c>
      <c r="E1405" s="17"/>
      <c r="F1405" s="14">
        <f>SUM(D1405/B1405)</f>
        <v>0.2276312384414863</v>
      </c>
    </row>
    <row r="1406" spans="1:6" ht="12.75">
      <c r="A1406" s="40" t="s">
        <v>2549</v>
      </c>
      <c r="B1406" s="31"/>
      <c r="C1406" s="31"/>
      <c r="D1406" s="31"/>
      <c r="E1406" s="17"/>
      <c r="F1406" s="14"/>
    </row>
    <row r="1407" spans="1:6" ht="12.75">
      <c r="A1407" s="17" t="s">
        <v>889</v>
      </c>
      <c r="B1407" s="31">
        <v>62795300</v>
      </c>
      <c r="C1407" s="31"/>
      <c r="D1407" s="31">
        <v>11370190</v>
      </c>
      <c r="E1407" s="17"/>
      <c r="F1407" s="14">
        <f>SUM(D1407/B1407)</f>
        <v>0.1810675321242195</v>
      </c>
    </row>
    <row r="1408" spans="1:6" ht="12.75">
      <c r="A1408" s="40" t="s">
        <v>2549</v>
      </c>
      <c r="B1408" s="31"/>
      <c r="C1408" s="31"/>
      <c r="D1408" s="31"/>
      <c r="E1408" s="17"/>
      <c r="F1408" s="14"/>
    </row>
    <row r="1409" spans="1:6" ht="12.75">
      <c r="A1409" s="8" t="s">
        <v>890</v>
      </c>
      <c r="B1409" s="37">
        <f>SUM(B1410:B1415)</f>
        <v>101271200</v>
      </c>
      <c r="C1409" s="37"/>
      <c r="D1409" s="37">
        <f>SUM(D1410:D1415)</f>
        <v>22856320</v>
      </c>
      <c r="E1409" s="37"/>
      <c r="F1409" s="10">
        <f>SUM(D1409/B1409)</f>
        <v>0.22569417563927355</v>
      </c>
    </row>
    <row r="1410" spans="1:6" ht="12.75">
      <c r="A1410" s="17" t="s">
        <v>891</v>
      </c>
      <c r="B1410" s="31">
        <v>34122600</v>
      </c>
      <c r="C1410" s="31"/>
      <c r="D1410" s="31">
        <v>7995549</v>
      </c>
      <c r="E1410" s="17"/>
      <c r="F1410" s="14">
        <f>SUM(D1410/B1410)</f>
        <v>0.23431828172530816</v>
      </c>
    </row>
    <row r="1411" spans="1:6" ht="12.75">
      <c r="A1411" s="17" t="s">
        <v>892</v>
      </c>
      <c r="B1411" s="31">
        <v>6278600</v>
      </c>
      <c r="C1411" s="31"/>
      <c r="D1411" s="31">
        <v>1948375</v>
      </c>
      <c r="E1411" s="17"/>
      <c r="F1411" s="14">
        <f>SUM(D1411/B1411)</f>
        <v>0.3103199757907814</v>
      </c>
    </row>
    <row r="1412" spans="1:6" ht="12.75">
      <c r="A1412" s="17" t="s">
        <v>893</v>
      </c>
      <c r="B1412" s="31">
        <v>7897600</v>
      </c>
      <c r="C1412" s="31"/>
      <c r="D1412" s="31">
        <v>2485046</v>
      </c>
      <c r="E1412" s="17"/>
      <c r="F1412" s="14">
        <f>SUM(D1412/B1412)</f>
        <v>0.31465837722852513</v>
      </c>
    </row>
    <row r="1413" spans="1:6" ht="12.75">
      <c r="A1413" s="17" t="s">
        <v>894</v>
      </c>
      <c r="B1413" s="31">
        <v>28637600</v>
      </c>
      <c r="C1413" s="31"/>
      <c r="D1413" s="31">
        <v>4521920</v>
      </c>
      <c r="E1413" s="17"/>
      <c r="F1413" s="14">
        <f>SUM(D1413/B1413)</f>
        <v>0.15790150012570886</v>
      </c>
    </row>
    <row r="1414" spans="1:6" ht="12.75">
      <c r="A1414" s="40" t="s">
        <v>895</v>
      </c>
      <c r="B1414" s="31"/>
      <c r="C1414" s="31"/>
      <c r="D1414" s="31"/>
      <c r="E1414" s="17"/>
      <c r="F1414" s="14"/>
    </row>
    <row r="1415" spans="1:6" ht="12.75">
      <c r="A1415" s="17" t="s">
        <v>86</v>
      </c>
      <c r="B1415" s="31">
        <v>24334800</v>
      </c>
      <c r="C1415" s="31"/>
      <c r="D1415" s="31">
        <v>5905430</v>
      </c>
      <c r="E1415" s="17"/>
      <c r="F1415" s="14">
        <f>SUM(D1415/B1415)</f>
        <v>0.2426742771668557</v>
      </c>
    </row>
    <row r="1416" spans="1:6" ht="12.75">
      <c r="A1416" s="40" t="s">
        <v>895</v>
      </c>
      <c r="B1416" s="31"/>
      <c r="C1416" s="31"/>
      <c r="D1416" s="31"/>
      <c r="E1416" s="17"/>
      <c r="F1416" s="14"/>
    </row>
    <row r="1417" spans="1:6" ht="12.75">
      <c r="A1417" s="8" t="s">
        <v>896</v>
      </c>
      <c r="B1417" s="37">
        <f>SUM(B1418:B1421)</f>
        <v>45981300</v>
      </c>
      <c r="C1417" s="37"/>
      <c r="D1417" s="37">
        <f>SUM(D1418:D1421)</f>
        <v>10933027</v>
      </c>
      <c r="E1417" s="37"/>
      <c r="F1417" s="10">
        <f>SUM(D1417/B1417)</f>
        <v>0.23777115914513075</v>
      </c>
    </row>
    <row r="1418" spans="1:6" ht="12.75">
      <c r="A1418" s="17" t="s">
        <v>629</v>
      </c>
      <c r="B1418" s="31">
        <v>24571000</v>
      </c>
      <c r="C1418" s="31"/>
      <c r="D1418" s="31">
        <v>5766110</v>
      </c>
      <c r="E1418" s="17"/>
      <c r="F1418" s="14">
        <f>SUM(D1418/B1418)</f>
        <v>0.23467136054698629</v>
      </c>
    </row>
    <row r="1419" spans="1:6" ht="12.75">
      <c r="A1419" s="17" t="s">
        <v>465</v>
      </c>
      <c r="B1419" s="31">
        <v>12311000</v>
      </c>
      <c r="C1419" s="31"/>
      <c r="D1419" s="31">
        <v>2936156</v>
      </c>
      <c r="E1419" s="17"/>
      <c r="F1419" s="14">
        <f>SUM(D1419/B1419)</f>
        <v>0.23849857850702624</v>
      </c>
    </row>
    <row r="1420" spans="1:6" ht="12.75">
      <c r="A1420" s="17" t="s">
        <v>897</v>
      </c>
      <c r="B1420" s="31">
        <v>4908400</v>
      </c>
      <c r="C1420" s="31"/>
      <c r="D1420" s="31">
        <v>1423181</v>
      </c>
      <c r="E1420" s="17"/>
      <c r="F1420" s="14">
        <f>SUM(D1420/B1420)</f>
        <v>0.2899480482438269</v>
      </c>
    </row>
    <row r="1421" spans="1:6" ht="12.75">
      <c r="A1421" s="17" t="s">
        <v>898</v>
      </c>
      <c r="B1421" s="31">
        <v>4190900</v>
      </c>
      <c r="C1421" s="31"/>
      <c r="D1421" s="31">
        <v>807580</v>
      </c>
      <c r="E1421" s="17"/>
      <c r="F1421" s="14">
        <f>SUM(D1421/B1421)</f>
        <v>0.19269846572335297</v>
      </c>
    </row>
    <row r="1422" spans="1:6" ht="12.75">
      <c r="A1422" s="40" t="s">
        <v>1703</v>
      </c>
      <c r="B1422" s="31"/>
      <c r="C1422" s="31"/>
      <c r="D1422" s="31"/>
      <c r="E1422" s="17"/>
      <c r="F1422" s="33"/>
    </row>
    <row r="1423" spans="1:6" ht="12.75">
      <c r="A1423" s="8"/>
      <c r="B1423" s="31"/>
      <c r="C1423" s="31"/>
      <c r="D1423" s="31"/>
      <c r="E1423" s="17"/>
      <c r="F1423" s="33"/>
    </row>
    <row r="1424" spans="1:6" ht="12.75">
      <c r="A1424" s="17"/>
      <c r="B1424" s="17"/>
      <c r="C1424" s="17"/>
      <c r="D1424" s="17"/>
      <c r="E1424" s="17"/>
      <c r="F1424" s="33"/>
    </row>
    <row r="1426" spans="1:6" ht="12.75">
      <c r="A1426" s="46" t="s">
        <v>1682</v>
      </c>
      <c r="B1426" s="47"/>
      <c r="C1426" s="47"/>
      <c r="D1426" s="47"/>
      <c r="E1426" s="47"/>
      <c r="F1426" s="48"/>
    </row>
    <row r="1427" spans="1:6" ht="12.75">
      <c r="A1427" s="49"/>
      <c r="B1427" s="11"/>
      <c r="C1427" s="11"/>
      <c r="D1427" s="11"/>
      <c r="E1427" s="11"/>
      <c r="F1427" s="45"/>
    </row>
    <row r="1428" spans="1:6" ht="12.75">
      <c r="A1428" s="20" t="s">
        <v>1448</v>
      </c>
      <c r="B1428" s="5">
        <v>2003</v>
      </c>
      <c r="C1428" s="5" t="s">
        <v>1449</v>
      </c>
      <c r="D1428" s="5">
        <v>2003</v>
      </c>
      <c r="E1428" s="20"/>
      <c r="F1428" s="50"/>
    </row>
    <row r="1429" spans="1:6" ht="13.5" thickBot="1">
      <c r="A1429" s="51" t="s">
        <v>1450</v>
      </c>
      <c r="B1429" s="52" t="s">
        <v>1451</v>
      </c>
      <c r="C1429" s="51"/>
      <c r="D1429" s="51" t="s">
        <v>1452</v>
      </c>
      <c r="E1429" s="51"/>
      <c r="F1429" s="53" t="s">
        <v>1453</v>
      </c>
    </row>
    <row r="1430" spans="1:6" ht="12.75">
      <c r="A1430" s="11"/>
      <c r="B1430" s="13"/>
      <c r="C1430" s="13"/>
      <c r="D1430" s="13"/>
      <c r="E1430" s="11"/>
      <c r="F1430" s="45"/>
    </row>
    <row r="1431" spans="1:6" ht="12.75">
      <c r="A1431" s="8" t="s">
        <v>899</v>
      </c>
      <c r="B1431" s="37">
        <f>SUM(B1432:B1439)</f>
        <v>140101000</v>
      </c>
      <c r="C1431" s="37"/>
      <c r="D1431" s="37">
        <f>SUM(D1432:D1439)</f>
        <v>31171843</v>
      </c>
      <c r="E1431" s="37"/>
      <c r="F1431" s="10">
        <f aca="true" t="shared" si="44" ref="F1431:F1446">SUM(D1431/B1431)</f>
        <v>0.22249550681294208</v>
      </c>
    </row>
    <row r="1432" spans="1:6" ht="12.75">
      <c r="A1432" s="17" t="s">
        <v>900</v>
      </c>
      <c r="B1432" s="31">
        <v>26136300</v>
      </c>
      <c r="C1432" s="31"/>
      <c r="D1432" s="31">
        <v>6095287</v>
      </c>
      <c r="E1432" s="17"/>
      <c r="F1432" s="14">
        <f t="shared" si="44"/>
        <v>0.2332115486889881</v>
      </c>
    </row>
    <row r="1433" spans="1:6" ht="12.75">
      <c r="A1433" s="17" t="s">
        <v>901</v>
      </c>
      <c r="B1433" s="31">
        <v>6953500</v>
      </c>
      <c r="C1433" s="31"/>
      <c r="D1433" s="31">
        <v>1522693</v>
      </c>
      <c r="E1433" s="17"/>
      <c r="F1433" s="14">
        <f t="shared" si="44"/>
        <v>0.21898223916013518</v>
      </c>
    </row>
    <row r="1434" spans="1:6" ht="12.75">
      <c r="A1434" s="17" t="s">
        <v>902</v>
      </c>
      <c r="B1434" s="31">
        <v>3966500</v>
      </c>
      <c r="C1434" s="31"/>
      <c r="D1434" s="31">
        <v>914716</v>
      </c>
      <c r="E1434" s="17"/>
      <c r="F1434" s="14">
        <f t="shared" si="44"/>
        <v>0.2306103617799067</v>
      </c>
    </row>
    <row r="1435" spans="1:6" ht="12.75">
      <c r="A1435" s="17" t="s">
        <v>903</v>
      </c>
      <c r="B1435" s="31">
        <v>28818200</v>
      </c>
      <c r="C1435" s="31"/>
      <c r="D1435" s="31">
        <v>5938182</v>
      </c>
      <c r="E1435" s="17"/>
      <c r="F1435" s="14">
        <f t="shared" si="44"/>
        <v>0.2060566586393321</v>
      </c>
    </row>
    <row r="1436" spans="1:6" ht="12.75">
      <c r="A1436" s="17" t="s">
        <v>904</v>
      </c>
      <c r="B1436" s="31">
        <v>14949800</v>
      </c>
      <c r="C1436" s="31"/>
      <c r="D1436" s="31">
        <v>3659989</v>
      </c>
      <c r="E1436" s="17"/>
      <c r="F1436" s="14">
        <f t="shared" si="44"/>
        <v>0.2448185928908748</v>
      </c>
    </row>
    <row r="1437" spans="1:6" ht="12.75">
      <c r="A1437" s="17" t="s">
        <v>905</v>
      </c>
      <c r="B1437" s="31">
        <v>9968500</v>
      </c>
      <c r="C1437" s="31"/>
      <c r="D1437" s="31">
        <v>2707167</v>
      </c>
      <c r="E1437" s="17"/>
      <c r="F1437" s="14">
        <f t="shared" si="44"/>
        <v>0.271572152279681</v>
      </c>
    </row>
    <row r="1438" spans="1:6" ht="12.75">
      <c r="A1438" s="17" t="s">
        <v>906</v>
      </c>
      <c r="B1438" s="31">
        <v>8504800</v>
      </c>
      <c r="C1438" s="31"/>
      <c r="D1438" s="31">
        <v>2147403</v>
      </c>
      <c r="E1438" s="17"/>
      <c r="F1438" s="14">
        <f t="shared" si="44"/>
        <v>0.25249306274104033</v>
      </c>
    </row>
    <row r="1439" spans="1:6" ht="12.75">
      <c r="A1439" s="17" t="s">
        <v>907</v>
      </c>
      <c r="B1439" s="31">
        <v>40803400</v>
      </c>
      <c r="C1439" s="31"/>
      <c r="D1439" s="31">
        <v>8186406</v>
      </c>
      <c r="E1439" s="17"/>
      <c r="F1439" s="14">
        <f t="shared" si="44"/>
        <v>0.20063048667513</v>
      </c>
    </row>
    <row r="1440" spans="1:6" ht="12.75">
      <c r="A1440" s="8" t="s">
        <v>908</v>
      </c>
      <c r="B1440" s="37">
        <f>SUM(B1441:B1450)</f>
        <v>328222800</v>
      </c>
      <c r="C1440" s="37"/>
      <c r="D1440" s="37">
        <f>SUM(D1441:D1450)</f>
        <v>125099106</v>
      </c>
      <c r="E1440" s="37"/>
      <c r="F1440" s="10">
        <f t="shared" si="44"/>
        <v>0.38114081654290927</v>
      </c>
    </row>
    <row r="1441" spans="1:6" ht="12.75">
      <c r="A1441" s="17" t="s">
        <v>21</v>
      </c>
      <c r="B1441" s="31">
        <v>40738400</v>
      </c>
      <c r="C1441" s="31"/>
      <c r="D1441" s="31">
        <v>8168154</v>
      </c>
      <c r="E1441" s="17"/>
      <c r="F1441" s="14">
        <f t="shared" si="44"/>
        <v>0.20050257251143883</v>
      </c>
    </row>
    <row r="1442" spans="1:6" ht="12.75">
      <c r="A1442" s="17" t="s">
        <v>2592</v>
      </c>
      <c r="B1442" s="31">
        <v>20341100</v>
      </c>
      <c r="C1442" s="31"/>
      <c r="D1442" s="31">
        <v>4814165</v>
      </c>
      <c r="E1442" s="17"/>
      <c r="F1442" s="14">
        <f t="shared" si="44"/>
        <v>0.23667181224220912</v>
      </c>
    </row>
    <row r="1443" spans="1:6" ht="12.75">
      <c r="A1443" s="17" t="s">
        <v>2593</v>
      </c>
      <c r="B1443" s="31">
        <v>74415600</v>
      </c>
      <c r="C1443" s="31"/>
      <c r="D1443" s="31">
        <v>15718421</v>
      </c>
      <c r="E1443" s="17"/>
      <c r="F1443" s="14">
        <f t="shared" si="44"/>
        <v>0.21122481038921948</v>
      </c>
    </row>
    <row r="1444" spans="1:6" ht="12.75">
      <c r="A1444" s="17" t="s">
        <v>2594</v>
      </c>
      <c r="B1444" s="31">
        <v>14923600</v>
      </c>
      <c r="C1444" s="31"/>
      <c r="D1444" s="31">
        <v>3594525</v>
      </c>
      <c r="E1444" s="17"/>
      <c r="F1444" s="14">
        <f t="shared" si="44"/>
        <v>0.24086178938057842</v>
      </c>
    </row>
    <row r="1445" spans="1:6" ht="12.75">
      <c r="A1445" s="17" t="s">
        <v>2595</v>
      </c>
      <c r="B1445" s="31">
        <v>4205800</v>
      </c>
      <c r="C1445" s="31"/>
      <c r="D1445" s="31">
        <v>1011571</v>
      </c>
      <c r="E1445" s="17"/>
      <c r="F1445" s="14">
        <f t="shared" si="44"/>
        <v>0.240518094060583</v>
      </c>
    </row>
    <row r="1446" spans="1:6" ht="12.75">
      <c r="A1446" s="17" t="s">
        <v>2596</v>
      </c>
      <c r="B1446" s="31">
        <v>63101000</v>
      </c>
      <c r="C1446" s="31"/>
      <c r="D1446" s="31">
        <v>34009535</v>
      </c>
      <c r="E1446" s="17"/>
      <c r="F1446" s="14">
        <f t="shared" si="44"/>
        <v>0.5389698261517251</v>
      </c>
    </row>
    <row r="1447" spans="1:6" ht="12.75">
      <c r="A1447" s="40" t="s">
        <v>2016</v>
      </c>
      <c r="B1447" s="31"/>
      <c r="C1447" s="31"/>
      <c r="D1447" s="31"/>
      <c r="E1447" s="17"/>
      <c r="F1447" s="14"/>
    </row>
    <row r="1448" spans="1:6" ht="12.75">
      <c r="A1448" s="17" t="s">
        <v>2597</v>
      </c>
      <c r="B1448" s="31">
        <v>102189700</v>
      </c>
      <c r="C1448" s="31"/>
      <c r="D1448" s="31">
        <v>53017285</v>
      </c>
      <c r="E1448" s="17"/>
      <c r="F1448" s="14">
        <f>SUM(D1448/B1448)</f>
        <v>0.5188124145584144</v>
      </c>
    </row>
    <row r="1449" spans="1:6" ht="12.75">
      <c r="A1449" s="40" t="s">
        <v>2016</v>
      </c>
      <c r="B1449" s="31"/>
      <c r="C1449" s="31"/>
      <c r="D1449" s="31"/>
      <c r="E1449" s="17"/>
      <c r="F1449" s="14"/>
    </row>
    <row r="1450" spans="1:6" ht="12.75">
      <c r="A1450" s="17" t="s">
        <v>2598</v>
      </c>
      <c r="B1450" s="31">
        <v>8307600</v>
      </c>
      <c r="C1450" s="31"/>
      <c r="D1450" s="31">
        <v>4765450</v>
      </c>
      <c r="E1450" s="17"/>
      <c r="F1450" s="14">
        <f>SUM(D1450/B1450)</f>
        <v>0.5736253550965381</v>
      </c>
    </row>
    <row r="1451" spans="1:6" ht="12.75">
      <c r="A1451" s="40" t="s">
        <v>2016</v>
      </c>
      <c r="B1451" s="31"/>
      <c r="C1451" s="31"/>
      <c r="D1451" s="31"/>
      <c r="E1451" s="17"/>
      <c r="F1451" s="14"/>
    </row>
    <row r="1452" spans="1:6" ht="12.75">
      <c r="A1452" s="8" t="s">
        <v>2599</v>
      </c>
      <c r="B1452" s="37">
        <f>SUM(B1453:B1457)</f>
        <v>167579800</v>
      </c>
      <c r="C1452" s="37"/>
      <c r="D1452" s="37">
        <f>SUM(D1453:D1457)</f>
        <v>36643319</v>
      </c>
      <c r="E1452" s="37"/>
      <c r="F1452" s="10">
        <f aca="true" t="shared" si="45" ref="F1452:F1457">SUM(D1452/B1452)</f>
        <v>0.21866190913224626</v>
      </c>
    </row>
    <row r="1453" spans="1:6" ht="12.75">
      <c r="A1453" s="17" t="s">
        <v>2600</v>
      </c>
      <c r="B1453" s="31">
        <v>56988600</v>
      </c>
      <c r="C1453" s="31"/>
      <c r="D1453" s="31">
        <v>12705920</v>
      </c>
      <c r="E1453" s="17"/>
      <c r="F1453" s="14">
        <f t="shared" si="45"/>
        <v>0.22295546828663979</v>
      </c>
    </row>
    <row r="1454" spans="1:6" ht="12.75">
      <c r="A1454" s="17" t="s">
        <v>2601</v>
      </c>
      <c r="B1454" s="31">
        <v>31886300</v>
      </c>
      <c r="C1454" s="31"/>
      <c r="D1454" s="31">
        <v>7122836</v>
      </c>
      <c r="E1454" s="17"/>
      <c r="F1454" s="14">
        <f t="shared" si="45"/>
        <v>0.2233823303424982</v>
      </c>
    </row>
    <row r="1455" spans="1:6" ht="12.75">
      <c r="A1455" s="17" t="s">
        <v>2602</v>
      </c>
      <c r="B1455" s="31">
        <v>17918700</v>
      </c>
      <c r="C1455" s="31"/>
      <c r="D1455" s="31">
        <v>3309538</v>
      </c>
      <c r="E1455" s="17"/>
      <c r="F1455" s="14">
        <f t="shared" si="45"/>
        <v>0.18469743898831947</v>
      </c>
    </row>
    <row r="1456" spans="1:6" ht="12.75">
      <c r="A1456" s="17" t="s">
        <v>2603</v>
      </c>
      <c r="B1456" s="31">
        <v>57256800</v>
      </c>
      <c r="C1456" s="31"/>
      <c r="D1456" s="31">
        <v>12446815</v>
      </c>
      <c r="E1456" s="17"/>
      <c r="F1456" s="14">
        <f t="shared" si="45"/>
        <v>0.2173857952243227</v>
      </c>
    </row>
    <row r="1457" spans="1:6" ht="12.75">
      <c r="A1457" s="17" t="s">
        <v>2604</v>
      </c>
      <c r="B1457" s="31">
        <v>3529400</v>
      </c>
      <c r="C1457" s="31"/>
      <c r="D1457" s="31">
        <v>1058210</v>
      </c>
      <c r="E1457" s="17"/>
      <c r="F1457" s="14">
        <f t="shared" si="45"/>
        <v>0.29982716609055365</v>
      </c>
    </row>
    <row r="1458" spans="1:6" ht="12.75">
      <c r="A1458" s="40" t="s">
        <v>1761</v>
      </c>
      <c r="B1458" s="31"/>
      <c r="C1458" s="31"/>
      <c r="D1458" s="31"/>
      <c r="E1458" s="17"/>
      <c r="F1458" s="14"/>
    </row>
    <row r="1459" spans="1:6" ht="12.75">
      <c r="A1459" s="17"/>
      <c r="B1459" s="31"/>
      <c r="C1459" s="31"/>
      <c r="D1459" s="31"/>
      <c r="E1459" s="17"/>
      <c r="F1459" s="14"/>
    </row>
    <row r="1460" spans="1:6" ht="12.75">
      <c r="A1460" s="17"/>
      <c r="B1460" s="17"/>
      <c r="C1460" s="17"/>
      <c r="D1460" s="17"/>
      <c r="E1460" s="17"/>
      <c r="F1460" s="33"/>
    </row>
    <row r="1461" spans="1:6" ht="15.75">
      <c r="A1461" s="23" t="s">
        <v>1688</v>
      </c>
      <c r="B1461" s="37">
        <f>+B1375+B1384+B1392+B1409+B1417+B1431+B1440+B1452</f>
        <v>2411971300</v>
      </c>
      <c r="C1461" s="37"/>
      <c r="D1461" s="37">
        <f>+D1375+D1384+D1392+D1409+D1417+D1431+D1440+D1452</f>
        <v>598223086</v>
      </c>
      <c r="E1461" s="37"/>
      <c r="F1461" s="10">
        <f>SUM(D1461/B1461)</f>
        <v>0.24802247273837794</v>
      </c>
    </row>
    <row r="1462" spans="1:6" ht="12.75">
      <c r="A1462" s="17"/>
      <c r="B1462" s="17"/>
      <c r="C1462" s="17"/>
      <c r="D1462" s="17"/>
      <c r="E1462" s="17"/>
      <c r="F1462" s="33"/>
    </row>
    <row r="1464" spans="1:5" ht="12.75">
      <c r="A1464" s="17" t="s">
        <v>1762</v>
      </c>
      <c r="B1464" s="17" t="s">
        <v>1763</v>
      </c>
      <c r="C1464" s="17"/>
      <c r="D1464" s="38" t="s">
        <v>1764</v>
      </c>
      <c r="E1464" s="38"/>
    </row>
    <row r="1465" spans="1:5" ht="12.75">
      <c r="A1465" s="17" t="s">
        <v>1765</v>
      </c>
      <c r="B1465" s="17" t="s">
        <v>1763</v>
      </c>
      <c r="C1465" s="17"/>
      <c r="D1465" s="38" t="s">
        <v>1764</v>
      </c>
      <c r="E1465" s="38"/>
    </row>
    <row r="1466" spans="1:5" ht="12.75">
      <c r="A1466" s="17" t="s">
        <v>909</v>
      </c>
      <c r="B1466" s="17" t="s">
        <v>1763</v>
      </c>
      <c r="C1466" s="17"/>
      <c r="D1466" s="38" t="s">
        <v>1764</v>
      </c>
      <c r="E1466" s="38"/>
    </row>
    <row r="1467" spans="1:5" ht="12.75">
      <c r="A1467" s="17" t="s">
        <v>910</v>
      </c>
      <c r="B1467" s="17" t="s">
        <v>1763</v>
      </c>
      <c r="C1467" s="17"/>
      <c r="D1467" s="38" t="s">
        <v>1764</v>
      </c>
      <c r="E1467" s="38"/>
    </row>
    <row r="1468" spans="1:5" ht="12.75">
      <c r="A1468" s="17" t="s">
        <v>911</v>
      </c>
      <c r="B1468" s="17" t="s">
        <v>1763</v>
      </c>
      <c r="C1468" s="17"/>
      <c r="D1468" s="38" t="s">
        <v>1764</v>
      </c>
      <c r="E1468" s="38"/>
    </row>
    <row r="1472" spans="1:6" ht="12.75">
      <c r="A1472" s="46" t="s">
        <v>912</v>
      </c>
      <c r="B1472" s="47"/>
      <c r="C1472" s="47"/>
      <c r="D1472" s="47"/>
      <c r="E1472" s="47"/>
      <c r="F1472" s="48"/>
    </row>
    <row r="1473" spans="1:6" ht="12.75">
      <c r="A1473" s="49"/>
      <c r="B1473" s="11"/>
      <c r="C1473" s="11"/>
      <c r="D1473" s="11"/>
      <c r="E1473" s="11"/>
      <c r="F1473" s="45"/>
    </row>
    <row r="1474" spans="1:6" ht="12.75">
      <c r="A1474" s="20" t="s">
        <v>1448</v>
      </c>
      <c r="B1474" s="5">
        <v>2003</v>
      </c>
      <c r="C1474" s="5" t="s">
        <v>1449</v>
      </c>
      <c r="D1474" s="5">
        <v>2003</v>
      </c>
      <c r="E1474" s="20"/>
      <c r="F1474" s="50"/>
    </row>
    <row r="1475" spans="1:6" ht="13.5" thickBot="1">
      <c r="A1475" s="51" t="s">
        <v>1450</v>
      </c>
      <c r="B1475" s="52" t="s">
        <v>1451</v>
      </c>
      <c r="C1475" s="51"/>
      <c r="D1475" s="51" t="s">
        <v>1452</v>
      </c>
      <c r="E1475" s="51"/>
      <c r="F1475" s="53" t="s">
        <v>1453</v>
      </c>
    </row>
    <row r="1476" spans="1:6" ht="12.75">
      <c r="A1476" s="11"/>
      <c r="B1476" s="13"/>
      <c r="C1476" s="13"/>
      <c r="D1476" s="13"/>
      <c r="E1476" s="11"/>
      <c r="F1476" s="45"/>
    </row>
    <row r="1477" spans="1:6" ht="12.75">
      <c r="A1477" s="8" t="s">
        <v>913</v>
      </c>
      <c r="B1477" s="37">
        <f>SUM(B1478:B1508)</f>
        <v>997017100</v>
      </c>
      <c r="C1477" s="37"/>
      <c r="D1477" s="37">
        <f>SUM(D1478:D1508)</f>
        <v>353295685</v>
      </c>
      <c r="E1477" s="37"/>
      <c r="F1477" s="10">
        <f aca="true" t="shared" si="46" ref="F1477:F1504">SUM(D1477/B1477)</f>
        <v>0.35435268361997</v>
      </c>
    </row>
    <row r="1478" spans="1:6" ht="12.75">
      <c r="A1478" s="17" t="s">
        <v>914</v>
      </c>
      <c r="B1478" s="31">
        <v>5965700</v>
      </c>
      <c r="C1478" s="31"/>
      <c r="D1478" s="31">
        <v>2163820</v>
      </c>
      <c r="E1478" s="17"/>
      <c r="F1478" s="14">
        <f t="shared" si="46"/>
        <v>0.36271015974655113</v>
      </c>
    </row>
    <row r="1479" spans="1:6" ht="12.75">
      <c r="A1479" s="17" t="s">
        <v>915</v>
      </c>
      <c r="B1479" s="31">
        <v>88569500</v>
      </c>
      <c r="C1479" s="31"/>
      <c r="D1479" s="31">
        <v>26268920</v>
      </c>
      <c r="E1479" s="17"/>
      <c r="F1479" s="14">
        <f t="shared" si="46"/>
        <v>0.29659103867584213</v>
      </c>
    </row>
    <row r="1480" spans="1:6" ht="12.75">
      <c r="A1480" s="17" t="s">
        <v>916</v>
      </c>
      <c r="B1480" s="31">
        <v>15708100</v>
      </c>
      <c r="C1480" s="31"/>
      <c r="D1480" s="31">
        <v>5806880</v>
      </c>
      <c r="E1480" s="17"/>
      <c r="F1480" s="14">
        <f t="shared" si="46"/>
        <v>0.3696742444980615</v>
      </c>
    </row>
    <row r="1481" spans="1:6" ht="12.75">
      <c r="A1481" s="17" t="s">
        <v>917</v>
      </c>
      <c r="B1481" s="31">
        <v>35630800</v>
      </c>
      <c r="C1481" s="31"/>
      <c r="D1481" s="31">
        <v>13109690</v>
      </c>
      <c r="E1481" s="17"/>
      <c r="F1481" s="14">
        <f t="shared" si="46"/>
        <v>0.36793139643230016</v>
      </c>
    </row>
    <row r="1482" spans="1:6" ht="12.75">
      <c r="A1482" s="17" t="s">
        <v>918</v>
      </c>
      <c r="B1482" s="31">
        <v>40259800</v>
      </c>
      <c r="C1482" s="31"/>
      <c r="D1482" s="31">
        <v>13667990</v>
      </c>
      <c r="E1482" s="17"/>
      <c r="F1482" s="14">
        <f t="shared" si="46"/>
        <v>0.3394947317174949</v>
      </c>
    </row>
    <row r="1483" spans="1:6" ht="12.75">
      <c r="A1483" s="17" t="s">
        <v>919</v>
      </c>
      <c r="B1483" s="31">
        <v>22378900</v>
      </c>
      <c r="C1483" s="31"/>
      <c r="D1483" s="31">
        <v>8597850</v>
      </c>
      <c r="E1483" s="17"/>
      <c r="F1483" s="14">
        <f t="shared" si="46"/>
        <v>0.3841944867710209</v>
      </c>
    </row>
    <row r="1484" spans="1:6" ht="12.75">
      <c r="A1484" s="17" t="s">
        <v>920</v>
      </c>
      <c r="B1484" s="31">
        <v>6589200</v>
      </c>
      <c r="C1484" s="31"/>
      <c r="D1484" s="31">
        <v>1850880</v>
      </c>
      <c r="E1484" s="17"/>
      <c r="F1484" s="14">
        <f t="shared" si="46"/>
        <v>0.28089601165543615</v>
      </c>
    </row>
    <row r="1485" spans="1:6" ht="12.75">
      <c r="A1485" s="17" t="s">
        <v>921</v>
      </c>
      <c r="B1485" s="31">
        <v>28693600</v>
      </c>
      <c r="C1485" s="31"/>
      <c r="D1485" s="31">
        <v>9610530</v>
      </c>
      <c r="E1485" s="17"/>
      <c r="F1485" s="14">
        <f t="shared" si="46"/>
        <v>0.33493636211559374</v>
      </c>
    </row>
    <row r="1486" spans="1:6" ht="12.75">
      <c r="A1486" s="17" t="s">
        <v>922</v>
      </c>
      <c r="B1486" s="31">
        <v>2623500</v>
      </c>
      <c r="C1486" s="31"/>
      <c r="D1486" s="31">
        <v>1012530</v>
      </c>
      <c r="E1486" s="17"/>
      <c r="F1486" s="14">
        <f t="shared" si="46"/>
        <v>0.3859462550028588</v>
      </c>
    </row>
    <row r="1487" spans="1:6" ht="12.75">
      <c r="A1487" s="17" t="s">
        <v>923</v>
      </c>
      <c r="B1487" s="31">
        <v>29833200</v>
      </c>
      <c r="C1487" s="31"/>
      <c r="D1487" s="31">
        <v>11164770</v>
      </c>
      <c r="E1487" s="17"/>
      <c r="F1487" s="14">
        <f t="shared" si="46"/>
        <v>0.3742397731386509</v>
      </c>
    </row>
    <row r="1488" spans="1:6" ht="12.75">
      <c r="A1488" s="17" t="s">
        <v>924</v>
      </c>
      <c r="B1488" s="31">
        <v>27635500</v>
      </c>
      <c r="C1488" s="31"/>
      <c r="D1488" s="31">
        <v>8103170</v>
      </c>
      <c r="E1488" s="17"/>
      <c r="F1488" s="14">
        <f t="shared" si="46"/>
        <v>0.2932159722096579</v>
      </c>
    </row>
    <row r="1489" spans="1:6" ht="12.75">
      <c r="A1489" s="17" t="s">
        <v>123</v>
      </c>
      <c r="B1489" s="31">
        <v>50729900</v>
      </c>
      <c r="C1489" s="31"/>
      <c r="D1489" s="31">
        <v>14359800</v>
      </c>
      <c r="E1489" s="17"/>
      <c r="F1489" s="14">
        <f t="shared" si="46"/>
        <v>0.2830638341490916</v>
      </c>
    </row>
    <row r="1490" spans="1:6" ht="12.75">
      <c r="A1490" s="17" t="s">
        <v>925</v>
      </c>
      <c r="B1490" s="31">
        <v>6081500</v>
      </c>
      <c r="C1490" s="31"/>
      <c r="D1490" s="31">
        <v>1573310</v>
      </c>
      <c r="E1490" s="17"/>
      <c r="F1490" s="14">
        <f t="shared" si="46"/>
        <v>0.2587042670393817</v>
      </c>
    </row>
    <row r="1491" spans="1:6" ht="12.75">
      <c r="A1491" s="17" t="s">
        <v>926</v>
      </c>
      <c r="B1491" s="31">
        <v>75331200</v>
      </c>
      <c r="C1491" s="31"/>
      <c r="D1491" s="31">
        <v>25093320</v>
      </c>
      <c r="E1491" s="17"/>
      <c r="F1491" s="14">
        <f t="shared" si="46"/>
        <v>0.3331066012488849</v>
      </c>
    </row>
    <row r="1492" spans="1:6" ht="12.75">
      <c r="A1492" s="17" t="s">
        <v>927</v>
      </c>
      <c r="B1492" s="31">
        <v>20148900</v>
      </c>
      <c r="C1492" s="31"/>
      <c r="D1492" s="31">
        <v>6878810</v>
      </c>
      <c r="E1492" s="17"/>
      <c r="F1492" s="14">
        <f t="shared" si="46"/>
        <v>0.3413987860379475</v>
      </c>
    </row>
    <row r="1493" spans="1:6" ht="12.75">
      <c r="A1493" s="17" t="s">
        <v>928</v>
      </c>
      <c r="B1493" s="31">
        <v>152259100</v>
      </c>
      <c r="C1493" s="31"/>
      <c r="D1493" s="31">
        <v>58257210</v>
      </c>
      <c r="E1493" s="17"/>
      <c r="F1493" s="14">
        <f t="shared" si="46"/>
        <v>0.38261890422313016</v>
      </c>
    </row>
    <row r="1494" spans="1:6" ht="12.75">
      <c r="A1494" s="17" t="s">
        <v>2022</v>
      </c>
      <c r="B1494" s="31">
        <v>22384300</v>
      </c>
      <c r="C1494" s="31"/>
      <c r="D1494" s="31">
        <v>6419350</v>
      </c>
      <c r="E1494" s="17"/>
      <c r="F1494" s="14">
        <f t="shared" si="46"/>
        <v>0.2867791264413004</v>
      </c>
    </row>
    <row r="1495" spans="1:6" ht="12.75">
      <c r="A1495" s="17" t="s">
        <v>929</v>
      </c>
      <c r="B1495" s="31">
        <v>10403500</v>
      </c>
      <c r="C1495" s="31"/>
      <c r="D1495" s="31">
        <v>3370230</v>
      </c>
      <c r="E1495" s="17"/>
      <c r="F1495" s="14">
        <f t="shared" si="46"/>
        <v>0.32395155476522325</v>
      </c>
    </row>
    <row r="1496" spans="1:6" ht="12.75">
      <c r="A1496" s="17" t="s">
        <v>930</v>
      </c>
      <c r="B1496" s="31">
        <v>34915200</v>
      </c>
      <c r="C1496" s="31"/>
      <c r="D1496" s="31">
        <v>12540120</v>
      </c>
      <c r="E1496" s="17"/>
      <c r="F1496" s="14">
        <f t="shared" si="46"/>
        <v>0.3591593346164421</v>
      </c>
    </row>
    <row r="1497" spans="1:6" ht="12.75">
      <c r="A1497" s="17" t="s">
        <v>931</v>
      </c>
      <c r="B1497" s="31">
        <v>7450800</v>
      </c>
      <c r="C1497" s="31"/>
      <c r="D1497" s="31">
        <v>3230740</v>
      </c>
      <c r="E1497" s="17"/>
      <c r="F1497" s="14">
        <f t="shared" si="46"/>
        <v>0.4336098137112793</v>
      </c>
    </row>
    <row r="1498" spans="1:6" ht="12.75">
      <c r="A1498" s="17" t="s">
        <v>932</v>
      </c>
      <c r="B1498" s="31">
        <v>53089700</v>
      </c>
      <c r="C1498" s="31"/>
      <c r="D1498" s="31">
        <v>18764570</v>
      </c>
      <c r="E1498" s="17"/>
      <c r="F1498" s="14">
        <f t="shared" si="46"/>
        <v>0.35345029261796546</v>
      </c>
    </row>
    <row r="1499" spans="1:6" ht="12.75">
      <c r="A1499" s="17" t="s">
        <v>849</v>
      </c>
      <c r="B1499" s="31">
        <v>51743600</v>
      </c>
      <c r="C1499" s="31"/>
      <c r="D1499" s="31">
        <v>15646450</v>
      </c>
      <c r="E1499" s="17"/>
      <c r="F1499" s="14">
        <f t="shared" si="46"/>
        <v>0.302384256217194</v>
      </c>
    </row>
    <row r="1500" spans="1:6" ht="12.75">
      <c r="A1500" s="17" t="s">
        <v>933</v>
      </c>
      <c r="B1500" s="31">
        <v>9738200</v>
      </c>
      <c r="C1500" s="31"/>
      <c r="D1500" s="31">
        <v>5022540</v>
      </c>
      <c r="E1500" s="17"/>
      <c r="F1500" s="14">
        <f t="shared" si="46"/>
        <v>0.5157565053089893</v>
      </c>
    </row>
    <row r="1501" spans="1:6" ht="12.75">
      <c r="A1501" s="17" t="s">
        <v>934</v>
      </c>
      <c r="B1501" s="31">
        <v>4191200</v>
      </c>
      <c r="C1501" s="31"/>
      <c r="D1501" s="31">
        <v>2108710</v>
      </c>
      <c r="E1501" s="17"/>
      <c r="F1501" s="14">
        <f t="shared" si="46"/>
        <v>0.5031279824393968</v>
      </c>
    </row>
    <row r="1502" spans="1:6" ht="12.75">
      <c r="A1502" s="17" t="s">
        <v>41</v>
      </c>
      <c r="B1502" s="31">
        <v>54492400</v>
      </c>
      <c r="C1502" s="31"/>
      <c r="D1502" s="31">
        <v>18671280</v>
      </c>
      <c r="E1502" s="17"/>
      <c r="F1502" s="14">
        <f t="shared" si="46"/>
        <v>0.34264007457920737</v>
      </c>
    </row>
    <row r="1503" spans="1:6" ht="12.75">
      <c r="A1503" s="17" t="s">
        <v>907</v>
      </c>
      <c r="B1503" s="31">
        <v>72304800</v>
      </c>
      <c r="C1503" s="31"/>
      <c r="D1503" s="31">
        <v>26079640</v>
      </c>
      <c r="E1503" s="17"/>
      <c r="F1503" s="14">
        <f t="shared" si="46"/>
        <v>0.36069029995242363</v>
      </c>
    </row>
    <row r="1504" spans="1:6" ht="12.75">
      <c r="A1504" s="17" t="s">
        <v>935</v>
      </c>
      <c r="B1504" s="31">
        <v>16606200</v>
      </c>
      <c r="C1504" s="31"/>
      <c r="D1504" s="31">
        <v>8774600</v>
      </c>
      <c r="E1504" s="17"/>
      <c r="F1504" s="14">
        <f t="shared" si="46"/>
        <v>0.5283930098396984</v>
      </c>
    </row>
    <row r="1505" spans="1:6" ht="12.75">
      <c r="A1505" s="40" t="s">
        <v>2016</v>
      </c>
      <c r="B1505" s="31"/>
      <c r="C1505" s="31"/>
      <c r="D1505" s="31"/>
      <c r="E1505" s="17"/>
      <c r="F1505" s="14"/>
    </row>
    <row r="1506" spans="1:6" ht="12.75">
      <c r="A1506" s="17" t="s">
        <v>183</v>
      </c>
      <c r="B1506" s="31">
        <v>42188200</v>
      </c>
      <c r="C1506" s="31"/>
      <c r="D1506" s="31">
        <v>20977985</v>
      </c>
      <c r="E1506" s="17"/>
      <c r="F1506" s="14">
        <f>SUM(D1506/B1506)</f>
        <v>0.4972476901124011</v>
      </c>
    </row>
    <row r="1507" spans="1:6" ht="12.75">
      <c r="A1507" s="40" t="s">
        <v>2016</v>
      </c>
      <c r="B1507" s="31"/>
      <c r="C1507" s="31"/>
      <c r="D1507" s="31"/>
      <c r="E1507" s="17"/>
      <c r="F1507" s="14"/>
    </row>
    <row r="1508" spans="1:6" ht="12.75">
      <c r="A1508" s="17" t="s">
        <v>936</v>
      </c>
      <c r="B1508" s="31">
        <v>9070600</v>
      </c>
      <c r="C1508" s="31"/>
      <c r="D1508" s="31">
        <v>4169990</v>
      </c>
      <c r="E1508" s="17"/>
      <c r="F1508" s="14">
        <f>SUM(D1508/B1508)</f>
        <v>0.4597259277225321</v>
      </c>
    </row>
    <row r="1509" spans="1:6" ht="12.75">
      <c r="A1509" s="40" t="s">
        <v>937</v>
      </c>
      <c r="B1509" s="31"/>
      <c r="C1509" s="31"/>
      <c r="D1509" s="31"/>
      <c r="E1509" s="17"/>
      <c r="F1509" s="14"/>
    </row>
    <row r="1510" spans="1:6" ht="12.75">
      <c r="A1510" s="17"/>
      <c r="B1510" s="31"/>
      <c r="C1510" s="31"/>
      <c r="D1510" s="31"/>
      <c r="E1510" s="17"/>
      <c r="F1510" s="14"/>
    </row>
    <row r="1511" spans="1:6" ht="12.75">
      <c r="A1511" s="17"/>
      <c r="B1511" s="17"/>
      <c r="C1511" s="17"/>
      <c r="D1511" s="17"/>
      <c r="E1511" s="17"/>
      <c r="F1511" s="14"/>
    </row>
    <row r="1512" spans="1:6" ht="15.75">
      <c r="A1512" s="23" t="s">
        <v>1688</v>
      </c>
      <c r="B1512" s="37">
        <f>SUM(B1477)</f>
        <v>997017100</v>
      </c>
      <c r="C1512" s="37"/>
      <c r="D1512" s="37">
        <f>SUM(D1477)</f>
        <v>353295685</v>
      </c>
      <c r="E1512" s="37"/>
      <c r="F1512" s="10">
        <f>SUM(D1512/B1512)</f>
        <v>0.35435268361997</v>
      </c>
    </row>
    <row r="1513" spans="1:6" ht="12.75">
      <c r="A1513" s="17"/>
      <c r="B1513" s="17"/>
      <c r="C1513" s="17"/>
      <c r="D1513" s="17"/>
      <c r="E1513" s="17"/>
      <c r="F1513" s="33"/>
    </row>
    <row r="1514" spans="1:6" ht="12.75">
      <c r="A1514" s="17"/>
      <c r="B1514" s="17"/>
      <c r="C1514" s="17"/>
      <c r="D1514" s="17"/>
      <c r="E1514" s="17"/>
      <c r="F1514" s="33"/>
    </row>
    <row r="1515" spans="1:5" ht="12.75">
      <c r="A1515" s="17" t="s">
        <v>938</v>
      </c>
      <c r="B1515" s="17" t="s">
        <v>939</v>
      </c>
      <c r="C1515" s="17"/>
      <c r="D1515" s="38" t="s">
        <v>1415</v>
      </c>
      <c r="E1515" s="38"/>
    </row>
    <row r="1516" spans="1:5" ht="12.75">
      <c r="A1516" s="17" t="s">
        <v>940</v>
      </c>
      <c r="B1516" s="17" t="s">
        <v>941</v>
      </c>
      <c r="C1516" s="17"/>
      <c r="D1516" s="38" t="s">
        <v>942</v>
      </c>
      <c r="E1516" s="38"/>
    </row>
    <row r="1517" spans="1:5" ht="12.75">
      <c r="A1517" s="17" t="s">
        <v>943</v>
      </c>
      <c r="B1517" s="17" t="s">
        <v>941</v>
      </c>
      <c r="C1517" s="17"/>
      <c r="D1517" s="38" t="s">
        <v>942</v>
      </c>
      <c r="E1517" s="38"/>
    </row>
    <row r="1518" spans="1:5" ht="12.75">
      <c r="A1518" s="17" t="s">
        <v>944</v>
      </c>
      <c r="B1518" s="17" t="s">
        <v>941</v>
      </c>
      <c r="C1518" s="17"/>
      <c r="D1518" s="38" t="s">
        <v>942</v>
      </c>
      <c r="E1518" s="38"/>
    </row>
    <row r="1519" spans="1:5" ht="12.75">
      <c r="A1519" s="17"/>
      <c r="B1519" s="17"/>
      <c r="C1519" s="17"/>
      <c r="D1519" s="17"/>
      <c r="E1519" s="38"/>
    </row>
    <row r="1520" spans="1:6" ht="12.75">
      <c r="A1520" s="67" t="s">
        <v>945</v>
      </c>
      <c r="B1520" s="68"/>
      <c r="C1520" s="68"/>
      <c r="D1520" s="68"/>
      <c r="E1520" s="68"/>
      <c r="F1520" s="69"/>
    </row>
    <row r="1521" spans="1:6" ht="12.75">
      <c r="A1521" s="70"/>
      <c r="B1521" s="71"/>
      <c r="C1521" s="71"/>
      <c r="D1521" s="71"/>
      <c r="E1521" s="71"/>
      <c r="F1521" s="72"/>
    </row>
    <row r="1522" spans="1:6" ht="12.75">
      <c r="A1522" s="73" t="s">
        <v>1448</v>
      </c>
      <c r="B1522" s="5">
        <v>2003</v>
      </c>
      <c r="C1522" s="5" t="s">
        <v>1449</v>
      </c>
      <c r="D1522" s="5">
        <v>2003</v>
      </c>
      <c r="E1522" s="73"/>
      <c r="F1522" s="74"/>
    </row>
    <row r="1523" spans="1:6" ht="13.5" thickBot="1">
      <c r="A1523" s="75" t="s">
        <v>1450</v>
      </c>
      <c r="B1523" s="76" t="s">
        <v>1451</v>
      </c>
      <c r="C1523" s="75"/>
      <c r="D1523" s="75" t="s">
        <v>1452</v>
      </c>
      <c r="E1523" s="75"/>
      <c r="F1523" s="77" t="s">
        <v>1453</v>
      </c>
    </row>
    <row r="1524" spans="1:6" ht="12.75">
      <c r="A1524" s="71"/>
      <c r="B1524" s="78"/>
      <c r="C1524" s="78"/>
      <c r="D1524" s="78"/>
      <c r="E1524" s="71"/>
      <c r="F1524" s="72"/>
    </row>
    <row r="1525" spans="1:6" ht="12.75">
      <c r="A1525" s="79" t="s">
        <v>946</v>
      </c>
      <c r="B1525" s="80">
        <f>SUM(B1526:B1531)</f>
        <v>186600400</v>
      </c>
      <c r="C1525" s="80"/>
      <c r="D1525" s="80">
        <f>SUM(D1526:D1531)</f>
        <v>79152537</v>
      </c>
      <c r="E1525" s="81"/>
      <c r="F1525" s="10">
        <f aca="true" t="shared" si="47" ref="F1525:F1536">SUM(D1525/B1525)</f>
        <v>0.42418203283594247</v>
      </c>
    </row>
    <row r="1526" spans="1:6" ht="12.75">
      <c r="A1526" s="82" t="s">
        <v>947</v>
      </c>
      <c r="B1526" s="83">
        <v>19621300</v>
      </c>
      <c r="C1526" s="83"/>
      <c r="D1526" s="83">
        <v>8265844</v>
      </c>
      <c r="E1526" s="82"/>
      <c r="F1526" s="14">
        <f t="shared" si="47"/>
        <v>0.42126892713530706</v>
      </c>
    </row>
    <row r="1527" spans="1:6" ht="12.75">
      <c r="A1527" s="82" t="s">
        <v>948</v>
      </c>
      <c r="B1527" s="83">
        <v>43357600</v>
      </c>
      <c r="C1527" s="83"/>
      <c r="D1527" s="83">
        <v>19094739</v>
      </c>
      <c r="E1527" s="82"/>
      <c r="F1527" s="14">
        <f t="shared" si="47"/>
        <v>0.4404011984058158</v>
      </c>
    </row>
    <row r="1528" spans="1:6" ht="12.75">
      <c r="A1528" s="82" t="s">
        <v>949</v>
      </c>
      <c r="B1528" s="83">
        <v>53798900</v>
      </c>
      <c r="C1528" s="83"/>
      <c r="D1528" s="83">
        <v>22413724</v>
      </c>
      <c r="E1528" s="82"/>
      <c r="F1528" s="14">
        <f t="shared" si="47"/>
        <v>0.41662048852299954</v>
      </c>
    </row>
    <row r="1529" spans="1:6" ht="12.75">
      <c r="A1529" s="82" t="s">
        <v>1339</v>
      </c>
      <c r="B1529" s="83">
        <v>22735900</v>
      </c>
      <c r="C1529" s="83"/>
      <c r="D1529" s="83">
        <v>9362900</v>
      </c>
      <c r="E1529" s="82"/>
      <c r="F1529" s="14">
        <f t="shared" si="47"/>
        <v>0.4118112764394636</v>
      </c>
    </row>
    <row r="1530" spans="1:6" ht="12.75">
      <c r="A1530" s="82" t="s">
        <v>950</v>
      </c>
      <c r="B1530" s="83">
        <v>6786200</v>
      </c>
      <c r="C1530" s="83"/>
      <c r="D1530" s="83">
        <v>2831040</v>
      </c>
      <c r="E1530" s="82"/>
      <c r="F1530" s="14">
        <f t="shared" si="47"/>
        <v>0.4171760337154814</v>
      </c>
    </row>
    <row r="1531" spans="1:6" ht="12.75">
      <c r="A1531" s="82" t="s">
        <v>951</v>
      </c>
      <c r="B1531" s="83">
        <v>40300500</v>
      </c>
      <c r="C1531" s="83"/>
      <c r="D1531" s="83">
        <v>17184290</v>
      </c>
      <c r="E1531" s="82"/>
      <c r="F1531" s="14">
        <f t="shared" si="47"/>
        <v>0.426403890770586</v>
      </c>
    </row>
    <row r="1532" spans="1:6" ht="12.75">
      <c r="A1532" s="79" t="s">
        <v>952</v>
      </c>
      <c r="B1532" s="80">
        <f>SUM(B1533:B1542)</f>
        <v>759793000</v>
      </c>
      <c r="C1532" s="80"/>
      <c r="D1532" s="80">
        <f>SUM(D1533:D1542)</f>
        <v>219330176</v>
      </c>
      <c r="E1532" s="81"/>
      <c r="F1532" s="10">
        <f t="shared" si="47"/>
        <v>0.2886709616961462</v>
      </c>
    </row>
    <row r="1533" spans="1:6" ht="12.75">
      <c r="A1533" s="82" t="s">
        <v>953</v>
      </c>
      <c r="B1533" s="83">
        <v>281247300</v>
      </c>
      <c r="C1533" s="83"/>
      <c r="D1533" s="83">
        <v>130658146</v>
      </c>
      <c r="E1533" s="82"/>
      <c r="F1533" s="14">
        <f t="shared" si="47"/>
        <v>0.4645667567297535</v>
      </c>
    </row>
    <row r="1534" spans="1:6" ht="12.75">
      <c r="A1534" s="82" t="s">
        <v>954</v>
      </c>
      <c r="B1534" s="83">
        <v>25804700</v>
      </c>
      <c r="C1534" s="83"/>
      <c r="D1534" s="83">
        <v>9905938</v>
      </c>
      <c r="E1534" s="82"/>
      <c r="F1534" s="14">
        <f t="shared" si="47"/>
        <v>0.38388115343328927</v>
      </c>
    </row>
    <row r="1535" spans="1:6" ht="12.75">
      <c r="A1535" s="82" t="s">
        <v>955</v>
      </c>
      <c r="B1535" s="83">
        <v>106418200</v>
      </c>
      <c r="C1535" s="83"/>
      <c r="D1535" s="83">
        <v>46459432</v>
      </c>
      <c r="E1535" s="82"/>
      <c r="F1535" s="14">
        <f t="shared" si="47"/>
        <v>0.43657411984040323</v>
      </c>
    </row>
    <row r="1536" spans="1:6" ht="12.75">
      <c r="A1536" s="82" t="s">
        <v>956</v>
      </c>
      <c r="B1536" s="83">
        <v>37220100</v>
      </c>
      <c r="C1536" s="83"/>
      <c r="D1536" s="83">
        <v>2902990</v>
      </c>
      <c r="E1536" s="82"/>
      <c r="F1536" s="14">
        <f t="shared" si="47"/>
        <v>0.07799522301122243</v>
      </c>
    </row>
    <row r="1537" spans="1:6" ht="12.75">
      <c r="A1537" s="84" t="s">
        <v>957</v>
      </c>
      <c r="B1537" s="83"/>
      <c r="C1537" s="83"/>
      <c r="D1537" s="83"/>
      <c r="E1537" s="82"/>
      <c r="F1537" s="14"/>
    </row>
    <row r="1538" spans="1:6" ht="12.75">
      <c r="A1538" s="82" t="s">
        <v>1822</v>
      </c>
      <c r="B1538" s="83">
        <v>34353400</v>
      </c>
      <c r="C1538" s="83"/>
      <c r="D1538" s="83">
        <v>2510610</v>
      </c>
      <c r="E1538" s="82"/>
      <c r="F1538" s="14">
        <f>SUM(D1538/B1538)</f>
        <v>0.07308184924927373</v>
      </c>
    </row>
    <row r="1539" spans="1:6" ht="12.75">
      <c r="A1539" s="84" t="s">
        <v>957</v>
      </c>
      <c r="B1539" s="83"/>
      <c r="C1539" s="83"/>
      <c r="D1539" s="83"/>
      <c r="E1539" s="82"/>
      <c r="F1539" s="14"/>
    </row>
    <row r="1540" spans="1:6" ht="12.75">
      <c r="A1540" s="82" t="s">
        <v>1823</v>
      </c>
      <c r="B1540" s="83">
        <v>36672600</v>
      </c>
      <c r="C1540" s="83"/>
      <c r="D1540" s="83">
        <v>3211670</v>
      </c>
      <c r="E1540" s="82"/>
      <c r="F1540" s="14">
        <f>SUM(D1540/B1540)</f>
        <v>0.08757682847684647</v>
      </c>
    </row>
    <row r="1541" spans="1:6" ht="12.75">
      <c r="A1541" s="84" t="s">
        <v>957</v>
      </c>
      <c r="B1541" s="83"/>
      <c r="C1541" s="83"/>
      <c r="D1541" s="83"/>
      <c r="E1541" s="82"/>
      <c r="F1541" s="14"/>
    </row>
    <row r="1542" spans="1:6" ht="12.75">
      <c r="A1542" s="82" t="s">
        <v>841</v>
      </c>
      <c r="B1542" s="83">
        <v>238076700</v>
      </c>
      <c r="C1542" s="83"/>
      <c r="D1542" s="83">
        <v>23681390</v>
      </c>
      <c r="E1542" s="82"/>
      <c r="F1542" s="14">
        <f>SUM(D1542/B1542)</f>
        <v>0.09946958270170915</v>
      </c>
    </row>
    <row r="1543" spans="1:6" ht="12.75">
      <c r="A1543" s="84" t="s">
        <v>957</v>
      </c>
      <c r="B1543" s="83"/>
      <c r="C1543" s="83"/>
      <c r="D1543" s="83"/>
      <c r="E1543" s="82"/>
      <c r="F1543" s="14"/>
    </row>
    <row r="1544" spans="1:6" ht="12.75">
      <c r="A1544" s="79" t="s">
        <v>1824</v>
      </c>
      <c r="B1544" s="80">
        <f>SUM(B1545:B1550)</f>
        <v>521616300</v>
      </c>
      <c r="C1544" s="80"/>
      <c r="D1544" s="80">
        <f>SUM(D1545:D1550)</f>
        <v>229556751</v>
      </c>
      <c r="E1544" s="81"/>
      <c r="F1544" s="10">
        <f aca="true" t="shared" si="48" ref="F1544:F1571">SUM(D1544/B1544)</f>
        <v>0.4400873803215122</v>
      </c>
    </row>
    <row r="1545" spans="1:6" ht="12.75">
      <c r="A1545" s="82" t="s">
        <v>837</v>
      </c>
      <c r="B1545" s="83">
        <v>29932700</v>
      </c>
      <c r="C1545" s="83"/>
      <c r="D1545" s="83">
        <v>14097054</v>
      </c>
      <c r="E1545" s="82"/>
      <c r="F1545" s="14">
        <f t="shared" si="48"/>
        <v>0.47095831648999253</v>
      </c>
    </row>
    <row r="1546" spans="1:6" ht="12.75">
      <c r="A1546" s="82" t="s">
        <v>1825</v>
      </c>
      <c r="B1546" s="83">
        <v>260256300</v>
      </c>
      <c r="C1546" s="83"/>
      <c r="D1546" s="83">
        <v>122883945</v>
      </c>
      <c r="E1546" s="82"/>
      <c r="F1546" s="14">
        <f t="shared" si="48"/>
        <v>0.4721651118532001</v>
      </c>
    </row>
    <row r="1547" spans="1:6" ht="12.75">
      <c r="A1547" s="82" t="s">
        <v>1949</v>
      </c>
      <c r="B1547" s="83">
        <v>2383400</v>
      </c>
      <c r="C1547" s="83"/>
      <c r="D1547" s="83">
        <v>1037044</v>
      </c>
      <c r="E1547" s="82"/>
      <c r="F1547" s="14">
        <f t="shared" si="48"/>
        <v>0.43511118570109925</v>
      </c>
    </row>
    <row r="1548" spans="1:6" ht="12.75">
      <c r="A1548" s="82" t="s">
        <v>1826</v>
      </c>
      <c r="B1548" s="83">
        <v>136794600</v>
      </c>
      <c r="C1548" s="83"/>
      <c r="D1548" s="83">
        <v>52285390</v>
      </c>
      <c r="E1548" s="82"/>
      <c r="F1548" s="14">
        <f t="shared" si="48"/>
        <v>0.38221823083659734</v>
      </c>
    </row>
    <row r="1549" spans="1:6" ht="12.75">
      <c r="A1549" s="82" t="s">
        <v>1827</v>
      </c>
      <c r="B1549" s="83">
        <v>40581400</v>
      </c>
      <c r="C1549" s="83"/>
      <c r="D1549" s="83">
        <v>17146692</v>
      </c>
      <c r="E1549" s="82"/>
      <c r="F1549" s="14">
        <f t="shared" si="48"/>
        <v>0.42252588624345144</v>
      </c>
    </row>
    <row r="1550" spans="1:6" ht="12.75">
      <c r="A1550" s="82" t="s">
        <v>963</v>
      </c>
      <c r="B1550" s="83">
        <v>51667900</v>
      </c>
      <c r="C1550" s="83"/>
      <c r="D1550" s="83">
        <v>22106626</v>
      </c>
      <c r="E1550" s="82"/>
      <c r="F1550" s="14">
        <f t="shared" si="48"/>
        <v>0.42785996721368585</v>
      </c>
    </row>
    <row r="1551" spans="1:6" ht="12.75">
      <c r="A1551" s="79" t="s">
        <v>964</v>
      </c>
      <c r="B1551" s="80">
        <f>SUM(B1552:B1558)</f>
        <v>589989600</v>
      </c>
      <c r="C1551" s="80"/>
      <c r="D1551" s="80">
        <f>SUM(D1552:D1558)</f>
        <v>263782698</v>
      </c>
      <c r="E1551" s="81"/>
      <c r="F1551" s="10">
        <f t="shared" si="48"/>
        <v>0.447097199679452</v>
      </c>
    </row>
    <row r="1552" spans="1:6" ht="12.75">
      <c r="A1552" s="82" t="s">
        <v>965</v>
      </c>
      <c r="B1552" s="83">
        <v>76854000</v>
      </c>
      <c r="C1552" s="83"/>
      <c r="D1552" s="83">
        <v>34593409</v>
      </c>
      <c r="E1552" s="82"/>
      <c r="F1552" s="14">
        <f t="shared" si="48"/>
        <v>0.4501185234340438</v>
      </c>
    </row>
    <row r="1553" spans="1:6" ht="12.75">
      <c r="A1553" s="82" t="s">
        <v>1384</v>
      </c>
      <c r="B1553" s="83">
        <v>54304100</v>
      </c>
      <c r="C1553" s="83"/>
      <c r="D1553" s="83">
        <v>21804804</v>
      </c>
      <c r="E1553" s="82"/>
      <c r="F1553" s="14">
        <f t="shared" si="48"/>
        <v>0.40153144974320537</v>
      </c>
    </row>
    <row r="1554" spans="1:6" ht="12.75">
      <c r="A1554" s="82" t="s">
        <v>966</v>
      </c>
      <c r="B1554" s="83">
        <v>69798900</v>
      </c>
      <c r="C1554" s="83"/>
      <c r="D1554" s="83">
        <v>28049192</v>
      </c>
      <c r="E1554" s="82"/>
      <c r="F1554" s="14">
        <f t="shared" si="48"/>
        <v>0.401857221245607</v>
      </c>
    </row>
    <row r="1555" spans="1:6" ht="12.75">
      <c r="A1555" s="82" t="s">
        <v>967</v>
      </c>
      <c r="B1555" s="83">
        <v>48728100</v>
      </c>
      <c r="C1555" s="83"/>
      <c r="D1555" s="83">
        <v>21533276</v>
      </c>
      <c r="E1555" s="82"/>
      <c r="F1555" s="14">
        <f t="shared" si="48"/>
        <v>0.4419067437474476</v>
      </c>
    </row>
    <row r="1556" spans="1:6" ht="12.75">
      <c r="A1556" s="82" t="s">
        <v>968</v>
      </c>
      <c r="B1556" s="83">
        <v>10990900</v>
      </c>
      <c r="C1556" s="83"/>
      <c r="D1556" s="83">
        <v>5288013</v>
      </c>
      <c r="E1556" s="82"/>
      <c r="F1556" s="14">
        <f t="shared" si="48"/>
        <v>0.4811264773585421</v>
      </c>
    </row>
    <row r="1557" spans="1:6" ht="12.75">
      <c r="A1557" s="82" t="s">
        <v>682</v>
      </c>
      <c r="B1557" s="83">
        <v>228668700</v>
      </c>
      <c r="C1557" s="83"/>
      <c r="D1557" s="83">
        <v>103346684</v>
      </c>
      <c r="E1557" s="82"/>
      <c r="F1557" s="14">
        <f t="shared" si="48"/>
        <v>0.4519494097793008</v>
      </c>
    </row>
    <row r="1558" spans="1:6" ht="12.75">
      <c r="A1558" s="82" t="s">
        <v>969</v>
      </c>
      <c r="B1558" s="83">
        <v>100644900</v>
      </c>
      <c r="C1558" s="83"/>
      <c r="D1558" s="83">
        <v>49167320</v>
      </c>
      <c r="E1558" s="82"/>
      <c r="F1558" s="14">
        <f t="shared" si="48"/>
        <v>0.48852271699807936</v>
      </c>
    </row>
    <row r="1559" spans="1:6" ht="12.75">
      <c r="A1559" s="79" t="s">
        <v>970</v>
      </c>
      <c r="B1559" s="80">
        <f>SUM(B1560:B1563)</f>
        <v>168711400</v>
      </c>
      <c r="C1559" s="80"/>
      <c r="D1559" s="80">
        <f>SUM(D1560:D1563)</f>
        <v>73457964</v>
      </c>
      <c r="E1559" s="81"/>
      <c r="F1559" s="10">
        <f t="shared" si="48"/>
        <v>0.43540604843537545</v>
      </c>
    </row>
    <row r="1560" spans="1:6" ht="12.75">
      <c r="A1560" s="82" t="s">
        <v>879</v>
      </c>
      <c r="B1560" s="83">
        <v>52129500</v>
      </c>
      <c r="C1560" s="83"/>
      <c r="D1560" s="83">
        <v>23084641</v>
      </c>
      <c r="E1560" s="82"/>
      <c r="F1560" s="14">
        <f t="shared" si="48"/>
        <v>0.4428325804007328</v>
      </c>
    </row>
    <row r="1561" spans="1:6" ht="12.75">
      <c r="A1561" s="82" t="s">
        <v>851</v>
      </c>
      <c r="B1561" s="83">
        <v>52468400</v>
      </c>
      <c r="C1561" s="83"/>
      <c r="D1561" s="83">
        <v>22921321</v>
      </c>
      <c r="E1561" s="82"/>
      <c r="F1561" s="14">
        <f t="shared" si="48"/>
        <v>0.43685953831258434</v>
      </c>
    </row>
    <row r="1562" spans="1:6" ht="12.75">
      <c r="A1562" s="82" t="s">
        <v>971</v>
      </c>
      <c r="B1562" s="83">
        <v>29390500</v>
      </c>
      <c r="C1562" s="83"/>
      <c r="D1562" s="83">
        <v>12359088</v>
      </c>
      <c r="E1562" s="82"/>
      <c r="F1562" s="14">
        <f t="shared" si="48"/>
        <v>0.42051302291556797</v>
      </c>
    </row>
    <row r="1563" spans="1:6" ht="12.75">
      <c r="A1563" s="82" t="s">
        <v>2494</v>
      </c>
      <c r="B1563" s="83">
        <v>34723000</v>
      </c>
      <c r="C1563" s="83"/>
      <c r="D1563" s="83">
        <v>15092914</v>
      </c>
      <c r="E1563" s="82"/>
      <c r="F1563" s="14">
        <f t="shared" si="48"/>
        <v>0.4346661866774184</v>
      </c>
    </row>
    <row r="1564" spans="1:6" ht="12.75">
      <c r="A1564" s="79" t="s">
        <v>972</v>
      </c>
      <c r="B1564" s="80">
        <f>SUM(B1565:B1571)</f>
        <v>364574700</v>
      </c>
      <c r="C1564" s="80"/>
      <c r="D1564" s="80">
        <f>SUM(D1565:D1571)</f>
        <v>115521307</v>
      </c>
      <c r="E1564" s="81"/>
      <c r="F1564" s="10">
        <f t="shared" si="48"/>
        <v>0.31686594544273095</v>
      </c>
    </row>
    <row r="1565" spans="1:6" ht="12.75">
      <c r="A1565" s="82" t="s">
        <v>973</v>
      </c>
      <c r="B1565" s="83">
        <v>31251600</v>
      </c>
      <c r="C1565" s="83"/>
      <c r="D1565" s="83">
        <v>15065786</v>
      </c>
      <c r="E1565" s="82"/>
      <c r="F1565" s="14">
        <f t="shared" si="48"/>
        <v>0.48208046947996264</v>
      </c>
    </row>
    <row r="1566" spans="1:6" ht="12.75">
      <c r="A1566" s="82" t="s">
        <v>1949</v>
      </c>
      <c r="B1566" s="83">
        <v>27985100</v>
      </c>
      <c r="C1566" s="83"/>
      <c r="D1566" s="83">
        <v>14259829</v>
      </c>
      <c r="E1566" s="82"/>
      <c r="F1566" s="14">
        <f t="shared" si="48"/>
        <v>0.5095507609406434</v>
      </c>
    </row>
    <row r="1567" spans="1:6" ht="12.75">
      <c r="A1567" s="82" t="s">
        <v>974</v>
      </c>
      <c r="B1567" s="83">
        <v>46985300</v>
      </c>
      <c r="C1567" s="83"/>
      <c r="D1567" s="83">
        <v>20791778</v>
      </c>
      <c r="E1567" s="82"/>
      <c r="F1567" s="14">
        <f t="shared" si="48"/>
        <v>0.4425166594658329</v>
      </c>
    </row>
    <row r="1568" spans="1:6" ht="12.75">
      <c r="A1568" s="82" t="s">
        <v>113</v>
      </c>
      <c r="B1568" s="83">
        <v>21039200</v>
      </c>
      <c r="C1568" s="83"/>
      <c r="D1568" s="83">
        <v>10110196</v>
      </c>
      <c r="E1568" s="82"/>
      <c r="F1568" s="14">
        <f t="shared" si="48"/>
        <v>0.4805408950910681</v>
      </c>
    </row>
    <row r="1569" spans="1:6" ht="12.75">
      <c r="A1569" s="82" t="s">
        <v>975</v>
      </c>
      <c r="B1569" s="83">
        <v>50400300</v>
      </c>
      <c r="C1569" s="83"/>
      <c r="D1569" s="83">
        <v>22060920</v>
      </c>
      <c r="E1569" s="82"/>
      <c r="F1569" s="14">
        <f t="shared" si="48"/>
        <v>0.437714061225826</v>
      </c>
    </row>
    <row r="1570" spans="1:6" ht="12.75">
      <c r="A1570" s="82" t="s">
        <v>976</v>
      </c>
      <c r="B1570" s="83">
        <v>22470800</v>
      </c>
      <c r="C1570" s="83"/>
      <c r="D1570" s="83">
        <v>8967073</v>
      </c>
      <c r="E1570" s="82"/>
      <c r="F1570" s="14">
        <f t="shared" si="48"/>
        <v>0.39905446179041243</v>
      </c>
    </row>
    <row r="1571" spans="1:6" ht="12.75">
      <c r="A1571" s="82" t="s">
        <v>977</v>
      </c>
      <c r="B1571" s="83">
        <v>164442400</v>
      </c>
      <c r="C1571" s="83"/>
      <c r="D1571" s="83">
        <v>24265725</v>
      </c>
      <c r="E1571" s="82"/>
      <c r="F1571" s="14">
        <f t="shared" si="48"/>
        <v>0.14756367579164498</v>
      </c>
    </row>
    <row r="1572" spans="1:6" ht="12.75">
      <c r="A1572" s="84" t="s">
        <v>978</v>
      </c>
      <c r="B1572" s="83"/>
      <c r="C1572" s="83"/>
      <c r="D1572" s="83"/>
      <c r="E1572" s="82"/>
      <c r="F1572" s="14"/>
    </row>
    <row r="1573" spans="1:6" ht="12.75">
      <c r="A1573" s="82"/>
      <c r="B1573" s="83"/>
      <c r="C1573" s="83"/>
      <c r="D1573" s="83"/>
      <c r="E1573" s="82"/>
      <c r="F1573" s="14"/>
    </row>
    <row r="1574" spans="1:6" ht="15.75">
      <c r="A1574" s="85" t="s">
        <v>1688</v>
      </c>
      <c r="B1574" s="80">
        <f>+B1525+B1532+B1544+B1551+B1559+B1564</f>
        <v>2591285400</v>
      </c>
      <c r="C1574" s="80"/>
      <c r="D1574" s="80">
        <f>+D1525+D1532+D1544+D1551+D1559+D1564</f>
        <v>980801433</v>
      </c>
      <c r="E1574" s="81"/>
      <c r="F1574" s="10">
        <f>SUM(D1574/B1574)</f>
        <v>0.37849996492088445</v>
      </c>
    </row>
    <row r="1576" spans="1:6" ht="12.75">
      <c r="A1576" s="82" t="s">
        <v>979</v>
      </c>
      <c r="B1576" s="17" t="s">
        <v>980</v>
      </c>
      <c r="C1576" s="17"/>
      <c r="D1576" s="17" t="s">
        <v>981</v>
      </c>
      <c r="E1576" s="17"/>
      <c r="F1576" s="82"/>
    </row>
    <row r="1577" spans="1:6" ht="12.75">
      <c r="A1577" s="82" t="s">
        <v>982</v>
      </c>
      <c r="B1577" s="17" t="s">
        <v>983</v>
      </c>
      <c r="C1577" s="17"/>
      <c r="D1577" s="17" t="s">
        <v>984</v>
      </c>
      <c r="E1577" s="17"/>
      <c r="F1577" s="82"/>
    </row>
    <row r="1578" spans="1:6" ht="12.75">
      <c r="A1578" s="82"/>
      <c r="B1578" s="17"/>
      <c r="C1578" s="17"/>
      <c r="D1578" s="17"/>
      <c r="E1578" s="17"/>
      <c r="F1578" s="82"/>
    </row>
    <row r="1579" spans="1:6" ht="12.75">
      <c r="A1579" s="46" t="s">
        <v>985</v>
      </c>
      <c r="B1579" s="47"/>
      <c r="C1579" s="2"/>
      <c r="D1579" s="2"/>
      <c r="E1579" s="2"/>
      <c r="F1579" s="86"/>
    </row>
    <row r="1580" spans="1:6" ht="12.75">
      <c r="A1580" s="82"/>
      <c r="B1580" s="17"/>
      <c r="C1580" s="17"/>
      <c r="D1580" s="17"/>
      <c r="E1580" s="17"/>
      <c r="F1580" s="82"/>
    </row>
    <row r="1581" spans="1:6" ht="12.75">
      <c r="A1581" s="20" t="s">
        <v>1448</v>
      </c>
      <c r="B1581" s="5">
        <v>2003</v>
      </c>
      <c r="C1581" s="5" t="s">
        <v>1449</v>
      </c>
      <c r="D1581" s="5">
        <v>2003</v>
      </c>
      <c r="E1581" s="20"/>
      <c r="F1581" s="50"/>
    </row>
    <row r="1582" spans="1:6" ht="13.5" thickBot="1">
      <c r="A1582" s="51" t="s">
        <v>1450</v>
      </c>
      <c r="B1582" s="52" t="s">
        <v>1451</v>
      </c>
      <c r="C1582" s="51"/>
      <c r="D1582" s="51" t="s">
        <v>1452</v>
      </c>
      <c r="E1582" s="51"/>
      <c r="F1582" s="53" t="s">
        <v>1453</v>
      </c>
    </row>
    <row r="1583" spans="1:6" ht="12.75">
      <c r="A1583" s="11"/>
      <c r="B1583" s="13"/>
      <c r="C1583" s="13"/>
      <c r="D1583" s="13"/>
      <c r="E1583" s="11"/>
      <c r="F1583" s="45"/>
    </row>
    <row r="1584" spans="1:6" ht="12.75">
      <c r="A1584" s="8" t="s">
        <v>986</v>
      </c>
      <c r="B1584" s="37">
        <f>SUM(B1585:B1599)</f>
        <v>591920900</v>
      </c>
      <c r="C1584" s="37"/>
      <c r="D1584" s="37">
        <f>SUM(D1585:D1599)</f>
        <v>254319900</v>
      </c>
      <c r="E1584" s="39"/>
      <c r="F1584" s="10">
        <f aca="true" t="shared" si="49" ref="F1584:F1609">SUM(D1584/B1584)</f>
        <v>0.42965183354735403</v>
      </c>
    </row>
    <row r="1585" spans="1:6" ht="12.75">
      <c r="A1585" s="17" t="s">
        <v>837</v>
      </c>
      <c r="B1585" s="31">
        <v>21810600</v>
      </c>
      <c r="C1585" s="31"/>
      <c r="D1585" s="31">
        <v>8125500</v>
      </c>
      <c r="E1585" s="17"/>
      <c r="F1585" s="14">
        <f t="shared" si="49"/>
        <v>0.37254821050314985</v>
      </c>
    </row>
    <row r="1586" spans="1:6" ht="12.75">
      <c r="A1586" s="17" t="s">
        <v>987</v>
      </c>
      <c r="B1586" s="31">
        <v>20874600</v>
      </c>
      <c r="C1586" s="31"/>
      <c r="D1586" s="31">
        <v>9457300</v>
      </c>
      <c r="E1586" s="17"/>
      <c r="F1586" s="14">
        <f t="shared" si="49"/>
        <v>0.4530529926321942</v>
      </c>
    </row>
    <row r="1587" spans="1:6" ht="12.75">
      <c r="A1587" s="17" t="s">
        <v>988</v>
      </c>
      <c r="B1587" s="31">
        <v>38950500</v>
      </c>
      <c r="C1587" s="31"/>
      <c r="D1587" s="31">
        <v>15754850</v>
      </c>
      <c r="E1587" s="17"/>
      <c r="F1587" s="14">
        <f t="shared" si="49"/>
        <v>0.40448389622726283</v>
      </c>
    </row>
    <row r="1588" spans="1:6" ht="12.75">
      <c r="A1588" s="17" t="s">
        <v>989</v>
      </c>
      <c r="B1588" s="31">
        <v>16125600</v>
      </c>
      <c r="C1588" s="31"/>
      <c r="D1588" s="31">
        <v>7491400</v>
      </c>
      <c r="E1588" s="17"/>
      <c r="F1588" s="14">
        <f t="shared" si="49"/>
        <v>0.464565659572357</v>
      </c>
    </row>
    <row r="1589" spans="1:6" ht="12.75">
      <c r="A1589" s="17" t="s">
        <v>670</v>
      </c>
      <c r="B1589" s="31">
        <v>32405700</v>
      </c>
      <c r="C1589" s="31"/>
      <c r="D1589" s="31">
        <v>13693550</v>
      </c>
      <c r="E1589" s="17"/>
      <c r="F1589" s="14">
        <f t="shared" si="49"/>
        <v>0.4225660917678063</v>
      </c>
    </row>
    <row r="1590" spans="1:6" ht="12.75">
      <c r="A1590" s="17" t="s">
        <v>879</v>
      </c>
      <c r="B1590" s="31">
        <v>39790600</v>
      </c>
      <c r="C1590" s="31"/>
      <c r="D1590" s="31">
        <v>20193500</v>
      </c>
      <c r="E1590" s="17"/>
      <c r="F1590" s="14">
        <f t="shared" si="49"/>
        <v>0.5074942323061226</v>
      </c>
    </row>
    <row r="1591" spans="1:6" ht="12.75">
      <c r="A1591" s="17" t="s">
        <v>990</v>
      </c>
      <c r="B1591" s="31">
        <v>22362400</v>
      </c>
      <c r="C1591" s="31"/>
      <c r="D1591" s="31">
        <v>10364300</v>
      </c>
      <c r="E1591" s="17"/>
      <c r="F1591" s="14">
        <f t="shared" si="49"/>
        <v>0.4634699316710192</v>
      </c>
    </row>
    <row r="1592" spans="1:6" ht="12.75">
      <c r="A1592" s="17" t="s">
        <v>991</v>
      </c>
      <c r="B1592" s="31">
        <v>61506300</v>
      </c>
      <c r="C1592" s="31"/>
      <c r="D1592" s="31">
        <v>28066250</v>
      </c>
      <c r="E1592" s="17"/>
      <c r="F1592" s="14">
        <f t="shared" si="49"/>
        <v>0.4563150441499489</v>
      </c>
    </row>
    <row r="1593" spans="1:6" ht="12.75">
      <c r="A1593" s="17" t="s">
        <v>2494</v>
      </c>
      <c r="B1593" s="31">
        <v>17109000</v>
      </c>
      <c r="C1593" s="31"/>
      <c r="D1593" s="31">
        <v>7781250</v>
      </c>
      <c r="E1593" s="17"/>
      <c r="F1593" s="14">
        <f t="shared" si="49"/>
        <v>0.4548044888655094</v>
      </c>
    </row>
    <row r="1594" spans="1:6" ht="12.75">
      <c r="A1594" s="17" t="s">
        <v>672</v>
      </c>
      <c r="B1594" s="31">
        <v>156321000</v>
      </c>
      <c r="C1594" s="31"/>
      <c r="D1594" s="31">
        <v>67472900</v>
      </c>
      <c r="E1594" s="17"/>
      <c r="F1594" s="14">
        <f t="shared" si="49"/>
        <v>0.43163042713391037</v>
      </c>
    </row>
    <row r="1595" spans="1:6" ht="12.75">
      <c r="A1595" s="17" t="s">
        <v>296</v>
      </c>
      <c r="B1595" s="31">
        <v>42186900</v>
      </c>
      <c r="C1595" s="31"/>
      <c r="D1595" s="31">
        <v>15675900</v>
      </c>
      <c r="E1595" s="17"/>
      <c r="F1595" s="14">
        <f t="shared" si="49"/>
        <v>0.37158217361313584</v>
      </c>
    </row>
    <row r="1596" spans="1:6" ht="12.75">
      <c r="A1596" s="17" t="s">
        <v>992</v>
      </c>
      <c r="B1596" s="31">
        <v>6803100</v>
      </c>
      <c r="C1596" s="31"/>
      <c r="D1596" s="31">
        <v>2455150</v>
      </c>
      <c r="E1596" s="17"/>
      <c r="F1596" s="14">
        <f t="shared" si="49"/>
        <v>0.36088694859696313</v>
      </c>
    </row>
    <row r="1597" spans="1:6" ht="12.75">
      <c r="A1597" s="17" t="s">
        <v>1373</v>
      </c>
      <c r="B1597" s="31">
        <v>30851000</v>
      </c>
      <c r="C1597" s="31"/>
      <c r="D1597" s="31">
        <v>11702750</v>
      </c>
      <c r="E1597" s="17"/>
      <c r="F1597" s="14">
        <f t="shared" si="49"/>
        <v>0.3793313020647629</v>
      </c>
    </row>
    <row r="1598" spans="1:6" ht="12.75">
      <c r="A1598" s="17" t="s">
        <v>1305</v>
      </c>
      <c r="B1598" s="31">
        <v>68931000</v>
      </c>
      <c r="C1598" s="31"/>
      <c r="D1598" s="31">
        <v>29845000</v>
      </c>
      <c r="E1598" s="17"/>
      <c r="F1598" s="14">
        <f t="shared" si="49"/>
        <v>0.43296920108514314</v>
      </c>
    </row>
    <row r="1599" spans="1:6" ht="12.75">
      <c r="A1599" s="17" t="s">
        <v>729</v>
      </c>
      <c r="B1599" s="31">
        <v>15892600</v>
      </c>
      <c r="C1599" s="31"/>
      <c r="D1599" s="31">
        <v>6240300</v>
      </c>
      <c r="E1599" s="17"/>
      <c r="F1599" s="14">
        <f t="shared" si="49"/>
        <v>0.3926544429482904</v>
      </c>
    </row>
    <row r="1600" spans="1:6" ht="12.75">
      <c r="A1600" s="8" t="s">
        <v>993</v>
      </c>
      <c r="B1600" s="37">
        <f>SUM(B1601:B1609)</f>
        <v>853150700</v>
      </c>
      <c r="C1600" s="37"/>
      <c r="D1600" s="37">
        <f>SUM(D1601:D1609)</f>
        <v>424303545</v>
      </c>
      <c r="E1600" s="39"/>
      <c r="F1600" s="10">
        <f t="shared" si="49"/>
        <v>0.49733715860515615</v>
      </c>
    </row>
    <row r="1601" spans="1:6" ht="12.75">
      <c r="A1601" s="17" t="s">
        <v>994</v>
      </c>
      <c r="B1601" s="31">
        <v>24217800</v>
      </c>
      <c r="C1601" s="31"/>
      <c r="D1601" s="31">
        <v>13588350</v>
      </c>
      <c r="E1601" s="17"/>
      <c r="F1601" s="14">
        <f t="shared" si="49"/>
        <v>0.5610893640215049</v>
      </c>
    </row>
    <row r="1602" spans="1:6" ht="12.75">
      <c r="A1602" s="17" t="s">
        <v>995</v>
      </c>
      <c r="B1602" s="31">
        <v>29198000</v>
      </c>
      <c r="C1602" s="31"/>
      <c r="D1602" s="31">
        <v>12545850</v>
      </c>
      <c r="E1602" s="17"/>
      <c r="F1602" s="14">
        <f t="shared" si="49"/>
        <v>0.42968182752243306</v>
      </c>
    </row>
    <row r="1603" spans="1:6" ht="12.75">
      <c r="A1603" s="17" t="s">
        <v>996</v>
      </c>
      <c r="B1603" s="31">
        <v>30298100</v>
      </c>
      <c r="C1603" s="31"/>
      <c r="D1603" s="31">
        <v>12618750</v>
      </c>
      <c r="E1603" s="17"/>
      <c r="F1603" s="14">
        <f t="shared" si="49"/>
        <v>0.4164865123555602</v>
      </c>
    </row>
    <row r="1604" spans="1:6" ht="12.75">
      <c r="A1604" s="17" t="s">
        <v>997</v>
      </c>
      <c r="B1604" s="31">
        <v>282143900</v>
      </c>
      <c r="C1604" s="31"/>
      <c r="D1604" s="31">
        <v>158021060</v>
      </c>
      <c r="E1604" s="17"/>
      <c r="F1604" s="14">
        <f t="shared" si="49"/>
        <v>0.5600725728963128</v>
      </c>
    </row>
    <row r="1605" spans="1:6" ht="12.75">
      <c r="A1605" s="17" t="s">
        <v>165</v>
      </c>
      <c r="B1605" s="31">
        <v>28121900</v>
      </c>
      <c r="C1605" s="31"/>
      <c r="D1605" s="31">
        <v>10501500</v>
      </c>
      <c r="E1605" s="17"/>
      <c r="F1605" s="14">
        <f t="shared" si="49"/>
        <v>0.37342782671156644</v>
      </c>
    </row>
    <row r="1606" spans="1:6" ht="12.75">
      <c r="A1606" s="17" t="s">
        <v>998</v>
      </c>
      <c r="B1606" s="31">
        <v>240754900</v>
      </c>
      <c r="C1606" s="31"/>
      <c r="D1606" s="31">
        <v>115002050</v>
      </c>
      <c r="E1606" s="17"/>
      <c r="F1606" s="14">
        <f t="shared" si="49"/>
        <v>0.47767272857167187</v>
      </c>
    </row>
    <row r="1607" spans="1:6" ht="12.75">
      <c r="A1607" s="17" t="s">
        <v>41</v>
      </c>
      <c r="B1607" s="31">
        <v>47937300</v>
      </c>
      <c r="C1607" s="31"/>
      <c r="D1607" s="31">
        <v>18738650</v>
      </c>
      <c r="E1607" s="17"/>
      <c r="F1607" s="14">
        <f t="shared" si="49"/>
        <v>0.39089915368616923</v>
      </c>
    </row>
    <row r="1608" spans="1:6" ht="12.75">
      <c r="A1608" s="17" t="s">
        <v>999</v>
      </c>
      <c r="B1608" s="31">
        <v>148002100</v>
      </c>
      <c r="C1608" s="31"/>
      <c r="D1608" s="31">
        <v>76724185</v>
      </c>
      <c r="E1608" s="17"/>
      <c r="F1608" s="14">
        <f t="shared" si="49"/>
        <v>0.5183992997396658</v>
      </c>
    </row>
    <row r="1609" spans="1:6" ht="12.75">
      <c r="A1609" s="17" t="s">
        <v>1000</v>
      </c>
      <c r="B1609" s="31">
        <v>22476700</v>
      </c>
      <c r="C1609" s="31"/>
      <c r="D1609" s="31">
        <v>6563150</v>
      </c>
      <c r="E1609" s="17"/>
      <c r="F1609" s="14">
        <f t="shared" si="49"/>
        <v>0.2919979356400183</v>
      </c>
    </row>
    <row r="1610" spans="1:6" ht="12.75">
      <c r="A1610" s="40" t="s">
        <v>1001</v>
      </c>
      <c r="B1610" s="17"/>
      <c r="C1610" s="17"/>
      <c r="D1610" s="17"/>
      <c r="E1610" s="17"/>
      <c r="F1610" s="14"/>
    </row>
    <row r="1611" spans="1:6" ht="12.75">
      <c r="A1611" s="8" t="s">
        <v>1002</v>
      </c>
      <c r="B1611" s="37">
        <f>SUM(B1612:B1630)</f>
        <v>599873600</v>
      </c>
      <c r="C1611" s="37"/>
      <c r="D1611" s="37">
        <f>SUM(D1612:D1630)</f>
        <v>264313375</v>
      </c>
      <c r="E1611" s="39"/>
      <c r="F1611" s="10">
        <f aca="true" t="shared" si="50" ref="F1611:F1629">SUM(D1611/B1611)</f>
        <v>0.44061511458413904</v>
      </c>
    </row>
    <row r="1612" spans="1:6" ht="12.75">
      <c r="A1612" s="17" t="s">
        <v>2031</v>
      </c>
      <c r="B1612" s="31">
        <v>17829000</v>
      </c>
      <c r="C1612" s="31"/>
      <c r="D1612" s="31">
        <v>7404200</v>
      </c>
      <c r="E1612" s="17"/>
      <c r="F1612" s="14">
        <f t="shared" si="50"/>
        <v>0.4152896965617814</v>
      </c>
    </row>
    <row r="1613" spans="1:6" ht="12.75">
      <c r="A1613" s="17" t="s">
        <v>1003</v>
      </c>
      <c r="B1613" s="31">
        <v>10020200</v>
      </c>
      <c r="C1613" s="31"/>
      <c r="D1613" s="31">
        <v>4133400</v>
      </c>
      <c r="E1613" s="17"/>
      <c r="F1613" s="14">
        <f t="shared" si="50"/>
        <v>0.4125067363924872</v>
      </c>
    </row>
    <row r="1614" spans="1:6" ht="12.75">
      <c r="A1614" s="17" t="s">
        <v>1004</v>
      </c>
      <c r="B1614" s="31">
        <v>33634800</v>
      </c>
      <c r="C1614" s="31"/>
      <c r="D1614" s="31">
        <v>15459190</v>
      </c>
      <c r="E1614" s="17"/>
      <c r="F1614" s="14">
        <f t="shared" si="50"/>
        <v>0.45961890660863153</v>
      </c>
    </row>
    <row r="1615" spans="1:6" ht="12.75">
      <c r="A1615" s="17" t="s">
        <v>1873</v>
      </c>
      <c r="B1615" s="31">
        <v>43838400</v>
      </c>
      <c r="C1615" s="31"/>
      <c r="D1615" s="31">
        <v>17554015</v>
      </c>
      <c r="E1615" s="17"/>
      <c r="F1615" s="14">
        <f t="shared" si="50"/>
        <v>0.4004255401656995</v>
      </c>
    </row>
    <row r="1616" spans="1:6" ht="12.75">
      <c r="A1616" s="17" t="s">
        <v>1874</v>
      </c>
      <c r="B1616" s="31">
        <v>48641100</v>
      </c>
      <c r="C1616" s="31"/>
      <c r="D1616" s="31">
        <v>17272900</v>
      </c>
      <c r="E1616" s="17"/>
      <c r="F1616" s="14">
        <f t="shared" si="50"/>
        <v>0.3551091566596973</v>
      </c>
    </row>
    <row r="1617" spans="1:6" ht="12.75">
      <c r="A1617" s="17" t="s">
        <v>1875</v>
      </c>
      <c r="B1617" s="31">
        <v>36645000</v>
      </c>
      <c r="C1617" s="31"/>
      <c r="D1617" s="31">
        <v>15560050</v>
      </c>
      <c r="E1617" s="17"/>
      <c r="F1617" s="14">
        <f t="shared" si="50"/>
        <v>0.4246159094010097</v>
      </c>
    </row>
    <row r="1618" spans="1:6" ht="12.75">
      <c r="A1618" s="17" t="s">
        <v>1876</v>
      </c>
      <c r="B1618" s="31">
        <v>78644600</v>
      </c>
      <c r="C1618" s="31"/>
      <c r="D1618" s="31">
        <v>34203800</v>
      </c>
      <c r="E1618" s="17"/>
      <c r="F1618" s="14">
        <f t="shared" si="50"/>
        <v>0.4349160654386951</v>
      </c>
    </row>
    <row r="1619" spans="1:6" ht="12.75">
      <c r="A1619" s="17" t="s">
        <v>1877</v>
      </c>
      <c r="B1619" s="31">
        <v>41493300</v>
      </c>
      <c r="C1619" s="31"/>
      <c r="D1619" s="31">
        <v>16013450</v>
      </c>
      <c r="E1619" s="17"/>
      <c r="F1619" s="14">
        <f t="shared" si="50"/>
        <v>0.38592857160071625</v>
      </c>
    </row>
    <row r="1620" spans="1:6" ht="12.75">
      <c r="A1620" s="17" t="s">
        <v>1973</v>
      </c>
      <c r="B1620" s="31">
        <v>39629900</v>
      </c>
      <c r="C1620" s="31"/>
      <c r="D1620" s="31">
        <v>15447450</v>
      </c>
      <c r="E1620" s="17"/>
      <c r="F1620" s="14">
        <f t="shared" si="50"/>
        <v>0.3897928079556093</v>
      </c>
    </row>
    <row r="1621" spans="1:6" ht="12.75">
      <c r="A1621" s="17" t="s">
        <v>1878</v>
      </c>
      <c r="B1621" s="31">
        <v>31452900</v>
      </c>
      <c r="C1621" s="31"/>
      <c r="D1621" s="31">
        <v>10605400</v>
      </c>
      <c r="E1621" s="17"/>
      <c r="F1621" s="14">
        <f t="shared" si="50"/>
        <v>0.33718353474560375</v>
      </c>
    </row>
    <row r="1622" spans="1:6" ht="12.75">
      <c r="A1622" s="17" t="s">
        <v>1879</v>
      </c>
      <c r="B1622" s="31">
        <v>26586200</v>
      </c>
      <c r="C1622" s="31"/>
      <c r="D1622" s="31">
        <v>13693380</v>
      </c>
      <c r="E1622" s="17"/>
      <c r="F1622" s="14">
        <f t="shared" si="50"/>
        <v>0.5150559312726151</v>
      </c>
    </row>
    <row r="1623" spans="1:6" ht="12.75">
      <c r="A1623" s="17" t="s">
        <v>1880</v>
      </c>
      <c r="B1623" s="31">
        <v>19539200</v>
      </c>
      <c r="C1623" s="31"/>
      <c r="D1623" s="31">
        <v>8043600</v>
      </c>
      <c r="E1623" s="17"/>
      <c r="F1623" s="14">
        <f t="shared" si="50"/>
        <v>0.41166475597772684</v>
      </c>
    </row>
    <row r="1624" spans="1:6" ht="12.75">
      <c r="A1624" s="17" t="s">
        <v>1881</v>
      </c>
      <c r="B1624" s="31">
        <v>5833400</v>
      </c>
      <c r="C1624" s="31"/>
      <c r="D1624" s="31">
        <v>2641800</v>
      </c>
      <c r="E1624" s="17"/>
      <c r="F1624" s="14">
        <f t="shared" si="50"/>
        <v>0.4528748242877224</v>
      </c>
    </row>
    <row r="1625" spans="1:6" ht="12.75">
      <c r="A1625" s="17" t="s">
        <v>2933</v>
      </c>
      <c r="B1625" s="31">
        <v>25829000</v>
      </c>
      <c r="C1625" s="31"/>
      <c r="D1625" s="31">
        <v>10833550</v>
      </c>
      <c r="E1625" s="17"/>
      <c r="F1625" s="14">
        <f t="shared" si="50"/>
        <v>0.41943358240737155</v>
      </c>
    </row>
    <row r="1626" spans="1:6" ht="12.75">
      <c r="A1626" s="17" t="s">
        <v>1014</v>
      </c>
      <c r="B1626" s="31">
        <v>4193700</v>
      </c>
      <c r="C1626" s="31"/>
      <c r="D1626" s="31">
        <v>1660850</v>
      </c>
      <c r="E1626" s="17"/>
      <c r="F1626" s="14">
        <f t="shared" si="50"/>
        <v>0.39603452798244987</v>
      </c>
    </row>
    <row r="1627" spans="1:6" ht="12.75">
      <c r="A1627" s="17" t="s">
        <v>1332</v>
      </c>
      <c r="B1627" s="31">
        <v>31519400</v>
      </c>
      <c r="C1627" s="31"/>
      <c r="D1627" s="31">
        <v>11138000</v>
      </c>
      <c r="E1627" s="17"/>
      <c r="F1627" s="14">
        <f t="shared" si="50"/>
        <v>0.3533696707424634</v>
      </c>
    </row>
    <row r="1628" spans="1:6" ht="12.75">
      <c r="A1628" s="17" t="s">
        <v>1015</v>
      </c>
      <c r="B1628" s="31">
        <v>2896000</v>
      </c>
      <c r="C1628" s="31"/>
      <c r="D1628" s="31">
        <v>1168200</v>
      </c>
      <c r="E1628" s="17"/>
      <c r="F1628" s="14">
        <f t="shared" si="50"/>
        <v>0.40338397790055247</v>
      </c>
    </row>
    <row r="1629" spans="1:6" ht="12.75">
      <c r="A1629" s="17" t="s">
        <v>1016</v>
      </c>
      <c r="B1629" s="31">
        <v>79120700</v>
      </c>
      <c r="C1629" s="31"/>
      <c r="D1629" s="31">
        <v>33659940</v>
      </c>
      <c r="E1629" s="17"/>
      <c r="F1629" s="14">
        <f t="shared" si="50"/>
        <v>0.4254252047820608</v>
      </c>
    </row>
    <row r="1630" spans="1:6" ht="12.75">
      <c r="A1630" s="17" t="s">
        <v>1017</v>
      </c>
      <c r="B1630" s="31">
        <v>22526800</v>
      </c>
      <c r="C1630" s="31"/>
      <c r="D1630" s="31">
        <v>27820200</v>
      </c>
      <c r="E1630" s="17"/>
      <c r="F1630" s="14">
        <f>SUM(D1630/B1630)</f>
        <v>1.234982332155477</v>
      </c>
    </row>
    <row r="1631" spans="1:6" ht="12.75">
      <c r="A1631" s="40" t="s">
        <v>2537</v>
      </c>
      <c r="B1631" s="31"/>
      <c r="C1631" s="31"/>
      <c r="D1631" s="31"/>
      <c r="E1631" s="17"/>
      <c r="F1631" s="14"/>
    </row>
    <row r="1632" spans="1:6" ht="12.75">
      <c r="A1632" s="17"/>
      <c r="B1632" s="17"/>
      <c r="C1632" s="17"/>
      <c r="D1632" s="17"/>
      <c r="E1632" s="17"/>
      <c r="F1632" s="14"/>
    </row>
    <row r="1633" spans="1:6" ht="15.75">
      <c r="A1633" s="23" t="s">
        <v>1688</v>
      </c>
      <c r="B1633" s="37">
        <f>+B1584+B1600+B1611</f>
        <v>2044945200</v>
      </c>
      <c r="C1633" s="37"/>
      <c r="D1633" s="37">
        <f>+D1584+D1600+D1611</f>
        <v>942936820</v>
      </c>
      <c r="E1633" s="39"/>
      <c r="F1633" s="10">
        <f>SUM(D1633/B1633)</f>
        <v>0.46110615580309927</v>
      </c>
    </row>
    <row r="1635" spans="1:6" ht="12.75">
      <c r="A1635" s="46" t="s">
        <v>985</v>
      </c>
      <c r="B1635" s="47"/>
      <c r="C1635" s="47"/>
      <c r="D1635" s="47"/>
      <c r="E1635" s="47"/>
      <c r="F1635" s="48"/>
    </row>
    <row r="1636" spans="1:6" ht="12.75">
      <c r="A1636" s="49"/>
      <c r="B1636" s="11"/>
      <c r="C1636" s="11"/>
      <c r="D1636" s="11"/>
      <c r="E1636" s="11"/>
      <c r="F1636" s="45"/>
    </row>
    <row r="1637" spans="1:6" ht="12.75">
      <c r="A1637" s="20" t="s">
        <v>1448</v>
      </c>
      <c r="B1637" s="5">
        <v>2003</v>
      </c>
      <c r="C1637" s="5" t="s">
        <v>1449</v>
      </c>
      <c r="D1637" s="5">
        <v>2003</v>
      </c>
      <c r="E1637" s="20"/>
      <c r="F1637" s="50"/>
    </row>
    <row r="1638" spans="1:6" ht="13.5" thickBot="1">
      <c r="A1638" s="51" t="s">
        <v>1450</v>
      </c>
      <c r="B1638" s="52" t="s">
        <v>1451</v>
      </c>
      <c r="C1638" s="51"/>
      <c r="D1638" s="51" t="s">
        <v>1452</v>
      </c>
      <c r="E1638" s="51"/>
      <c r="F1638" s="53" t="s">
        <v>1453</v>
      </c>
    </row>
    <row r="1639" spans="1:6" ht="12.75">
      <c r="A1639" s="11"/>
      <c r="B1639" s="13"/>
      <c r="C1639" s="13"/>
      <c r="D1639" s="13"/>
      <c r="E1639" s="11"/>
      <c r="F1639" s="45"/>
    </row>
    <row r="1640" spans="1:5" ht="12.75">
      <c r="A1640" s="17" t="s">
        <v>1018</v>
      </c>
      <c r="B1640" s="17" t="s">
        <v>1019</v>
      </c>
      <c r="C1640" s="17"/>
      <c r="D1640" s="38" t="s">
        <v>1020</v>
      </c>
      <c r="E1640" s="38"/>
    </row>
    <row r="1641" spans="1:5" ht="12.75">
      <c r="A1641" s="17" t="s">
        <v>1021</v>
      </c>
      <c r="B1641" s="17" t="s">
        <v>1022</v>
      </c>
      <c r="C1641" s="17"/>
      <c r="D1641" s="38" t="s">
        <v>1020</v>
      </c>
      <c r="E1641" s="38"/>
    </row>
    <row r="1642" spans="1:5" ht="12.75">
      <c r="A1642" s="17" t="s">
        <v>1023</v>
      </c>
      <c r="B1642" s="17" t="s">
        <v>1022</v>
      </c>
      <c r="C1642" s="17"/>
      <c r="D1642" s="38" t="s">
        <v>1020</v>
      </c>
      <c r="E1642" s="38"/>
    </row>
    <row r="1643" spans="1:5" ht="12.75">
      <c r="A1643" s="17" t="s">
        <v>1024</v>
      </c>
      <c r="B1643" s="17" t="s">
        <v>1025</v>
      </c>
      <c r="C1643" s="17"/>
      <c r="D1643" s="38" t="s">
        <v>1026</v>
      </c>
      <c r="E1643" s="38"/>
    </row>
    <row r="1644" spans="1:5" ht="12.75">
      <c r="A1644" s="17" t="s">
        <v>1027</v>
      </c>
      <c r="B1644" s="17" t="s">
        <v>1025</v>
      </c>
      <c r="C1644" s="17"/>
      <c r="D1644" s="38" t="s">
        <v>1026</v>
      </c>
      <c r="E1644" s="38"/>
    </row>
    <row r="1645" spans="1:5" ht="12.75">
      <c r="A1645" s="17" t="s">
        <v>1028</v>
      </c>
      <c r="B1645" s="17" t="s">
        <v>1029</v>
      </c>
      <c r="C1645" s="17"/>
      <c r="D1645" s="38" t="s">
        <v>1030</v>
      </c>
      <c r="E1645" s="38"/>
    </row>
    <row r="1646" spans="1:5" ht="12.75">
      <c r="A1646" s="17" t="s">
        <v>1031</v>
      </c>
      <c r="B1646" s="17" t="s">
        <v>1029</v>
      </c>
      <c r="C1646" s="17"/>
      <c r="D1646" s="38" t="s">
        <v>1030</v>
      </c>
      <c r="E1646" s="38"/>
    </row>
    <row r="1647" spans="1:5" ht="12.75">
      <c r="A1647" s="17" t="s">
        <v>1032</v>
      </c>
      <c r="B1647" s="17" t="s">
        <v>1029</v>
      </c>
      <c r="C1647" s="17"/>
      <c r="D1647" s="38" t="s">
        <v>1030</v>
      </c>
      <c r="E1647" s="38"/>
    </row>
    <row r="1648" spans="1:5" ht="12.75">
      <c r="A1648" s="17" t="s">
        <v>1033</v>
      </c>
      <c r="B1648" s="17" t="s">
        <v>1029</v>
      </c>
      <c r="C1648" s="17"/>
      <c r="D1648" s="38" t="s">
        <v>1030</v>
      </c>
      <c r="E1648" s="38"/>
    </row>
    <row r="1649" spans="1:5" ht="12.75">
      <c r="A1649" s="17" t="s">
        <v>1034</v>
      </c>
      <c r="B1649" s="17" t="s">
        <v>1029</v>
      </c>
      <c r="C1649" s="17"/>
      <c r="D1649" s="38" t="s">
        <v>1030</v>
      </c>
      <c r="E1649" s="38"/>
    </row>
    <row r="1650" spans="1:5" ht="12.75">
      <c r="A1650" s="17"/>
      <c r="B1650" s="17"/>
      <c r="C1650" s="17"/>
      <c r="D1650" s="17"/>
      <c r="E1650" s="38"/>
    </row>
    <row r="1651" spans="1:5" ht="12.75">
      <c r="A1651" s="17"/>
      <c r="B1651" s="17"/>
      <c r="C1651" s="17"/>
      <c r="D1651" s="17"/>
      <c r="E1651" s="38"/>
    </row>
    <row r="1652" spans="1:6" ht="12.75">
      <c r="A1652" s="82"/>
      <c r="B1652" s="82"/>
      <c r="C1652" s="82"/>
      <c r="D1652" s="82"/>
      <c r="E1652" s="82"/>
      <c r="F1652" s="82"/>
    </row>
    <row r="1653" spans="1:6" ht="12.75">
      <c r="A1653" s="46" t="s">
        <v>1035</v>
      </c>
      <c r="B1653" s="47"/>
      <c r="C1653" s="47"/>
      <c r="D1653" s="47"/>
      <c r="E1653" s="47"/>
      <c r="F1653" s="48"/>
    </row>
    <row r="1654" spans="1:6" ht="12.75">
      <c r="A1654" s="49"/>
      <c r="B1654" s="11"/>
      <c r="C1654" s="11"/>
      <c r="D1654" s="11"/>
      <c r="E1654" s="11"/>
      <c r="F1654" s="45"/>
    </row>
    <row r="1655" spans="1:6" ht="12.75">
      <c r="A1655" s="20" t="s">
        <v>1448</v>
      </c>
      <c r="B1655" s="5">
        <v>2003</v>
      </c>
      <c r="C1655" s="5" t="s">
        <v>1449</v>
      </c>
      <c r="D1655" s="5">
        <v>2003</v>
      </c>
      <c r="E1655" s="20"/>
      <c r="F1655" s="50"/>
    </row>
    <row r="1656" spans="1:6" ht="13.5" thickBot="1">
      <c r="A1656" s="51" t="s">
        <v>1450</v>
      </c>
      <c r="B1656" s="52" t="s">
        <v>1451</v>
      </c>
      <c r="C1656" s="51"/>
      <c r="D1656" s="51" t="s">
        <v>1452</v>
      </c>
      <c r="E1656" s="51"/>
      <c r="F1656" s="53" t="s">
        <v>1453</v>
      </c>
    </row>
    <row r="1657" spans="1:6" ht="12.75">
      <c r="A1657" s="11"/>
      <c r="B1657" s="13"/>
      <c r="C1657" s="13"/>
      <c r="D1657" s="13"/>
      <c r="E1657" s="11"/>
      <c r="F1657" s="45"/>
    </row>
    <row r="1658" spans="1:6" ht="12.75">
      <c r="A1658" s="8" t="s">
        <v>2745</v>
      </c>
      <c r="B1658" s="37">
        <f>SUM(B1659:B1668)</f>
        <v>720907100</v>
      </c>
      <c r="C1658" s="37"/>
      <c r="D1658" s="37">
        <f>SUM(D1659:D1668)</f>
        <v>899001880</v>
      </c>
      <c r="E1658" s="39"/>
      <c r="F1658" s="10">
        <f aca="true" t="shared" si="51" ref="F1658:F1692">SUM(D1658/B1658)</f>
        <v>1.24704262171922</v>
      </c>
    </row>
    <row r="1659" spans="1:6" ht="12.75">
      <c r="A1659" s="17" t="s">
        <v>2746</v>
      </c>
      <c r="B1659" s="31">
        <v>19376300</v>
      </c>
      <c r="C1659" s="31"/>
      <c r="D1659" s="31">
        <v>26571500</v>
      </c>
      <c r="E1659" s="17"/>
      <c r="F1659" s="14">
        <f t="shared" si="51"/>
        <v>1.3713402455577175</v>
      </c>
    </row>
    <row r="1660" spans="1:6" ht="12.75">
      <c r="A1660" s="17" t="s">
        <v>2747</v>
      </c>
      <c r="B1660" s="31">
        <v>59650900</v>
      </c>
      <c r="C1660" s="31"/>
      <c r="D1660" s="31">
        <v>74034970</v>
      </c>
      <c r="E1660" s="17"/>
      <c r="F1660" s="14">
        <f t="shared" si="51"/>
        <v>1.2411375184615823</v>
      </c>
    </row>
    <row r="1661" spans="1:6" ht="12.75">
      <c r="A1661" s="17" t="s">
        <v>2748</v>
      </c>
      <c r="B1661" s="31">
        <v>47396100</v>
      </c>
      <c r="C1661" s="31"/>
      <c r="D1661" s="31">
        <v>59810080</v>
      </c>
      <c r="E1661" s="17"/>
      <c r="F1661" s="14">
        <f t="shared" si="51"/>
        <v>1.261919862604729</v>
      </c>
    </row>
    <row r="1662" spans="1:6" ht="12.75">
      <c r="A1662" s="17" t="s">
        <v>2749</v>
      </c>
      <c r="B1662" s="31">
        <v>30963200</v>
      </c>
      <c r="C1662" s="31"/>
      <c r="D1662" s="31">
        <v>45418370</v>
      </c>
      <c r="E1662" s="17"/>
      <c r="F1662" s="14">
        <f t="shared" si="51"/>
        <v>1.4668500025837123</v>
      </c>
    </row>
    <row r="1663" spans="1:6" ht="12.75">
      <c r="A1663" s="17" t="s">
        <v>2750</v>
      </c>
      <c r="B1663" s="31">
        <v>84370700</v>
      </c>
      <c r="C1663" s="31"/>
      <c r="D1663" s="31">
        <v>102775880</v>
      </c>
      <c r="E1663" s="17"/>
      <c r="F1663" s="14">
        <f t="shared" si="51"/>
        <v>1.2181465840629508</v>
      </c>
    </row>
    <row r="1664" spans="1:6" ht="12.75">
      <c r="A1664" s="17" t="s">
        <v>282</v>
      </c>
      <c r="B1664" s="31">
        <v>103000300</v>
      </c>
      <c r="C1664" s="31"/>
      <c r="D1664" s="31">
        <v>129654530</v>
      </c>
      <c r="E1664" s="17"/>
      <c r="F1664" s="14">
        <f t="shared" si="51"/>
        <v>1.2587781783159855</v>
      </c>
    </row>
    <row r="1665" spans="1:6" ht="12.75">
      <c r="A1665" s="17" t="s">
        <v>2751</v>
      </c>
      <c r="B1665" s="31">
        <v>45064800</v>
      </c>
      <c r="C1665" s="31"/>
      <c r="D1665" s="31">
        <v>59250760</v>
      </c>
      <c r="E1665" s="17"/>
      <c r="F1665" s="14">
        <f t="shared" si="51"/>
        <v>1.3147902575846337</v>
      </c>
    </row>
    <row r="1666" spans="1:6" ht="12.75">
      <c r="A1666" s="17" t="s">
        <v>2752</v>
      </c>
      <c r="B1666" s="31">
        <v>60858600</v>
      </c>
      <c r="C1666" s="31"/>
      <c r="D1666" s="31">
        <v>72764980</v>
      </c>
      <c r="E1666" s="17"/>
      <c r="F1666" s="14">
        <f t="shared" si="51"/>
        <v>1.195640057444634</v>
      </c>
    </row>
    <row r="1667" spans="1:6" ht="12.75">
      <c r="A1667" s="17" t="s">
        <v>2753</v>
      </c>
      <c r="B1667" s="31">
        <v>42151400</v>
      </c>
      <c r="C1667" s="31"/>
      <c r="D1667" s="31">
        <v>56452820</v>
      </c>
      <c r="E1667" s="17"/>
      <c r="F1667" s="14">
        <f t="shared" si="51"/>
        <v>1.3392869513230878</v>
      </c>
    </row>
    <row r="1668" spans="1:6" ht="12.75">
      <c r="A1668" s="17" t="s">
        <v>2754</v>
      </c>
      <c r="B1668" s="31">
        <v>228074800</v>
      </c>
      <c r="C1668" s="31"/>
      <c r="D1668" s="31">
        <v>272267990</v>
      </c>
      <c r="E1668" s="17"/>
      <c r="F1668" s="14">
        <f t="shared" si="51"/>
        <v>1.1937662117866594</v>
      </c>
    </row>
    <row r="1669" spans="1:6" ht="12.75">
      <c r="A1669" s="8" t="s">
        <v>2755</v>
      </c>
      <c r="B1669" s="37">
        <v>415595800</v>
      </c>
      <c r="C1669" s="37"/>
      <c r="D1669" s="37">
        <v>539596970</v>
      </c>
      <c r="E1669" s="39"/>
      <c r="F1669" s="10">
        <f t="shared" si="51"/>
        <v>1.2983696418491235</v>
      </c>
    </row>
    <row r="1670" spans="1:6" ht="12.75">
      <c r="A1670" s="8" t="s">
        <v>2756</v>
      </c>
      <c r="B1670" s="37">
        <f>SUM(B1671:B1674)</f>
        <v>1344277500</v>
      </c>
      <c r="C1670" s="37"/>
      <c r="D1670" s="37">
        <f>SUM(D1671:D1674)</f>
        <v>1735030940</v>
      </c>
      <c r="E1670" s="39"/>
      <c r="F1670" s="10">
        <f t="shared" si="51"/>
        <v>1.2906791492084038</v>
      </c>
    </row>
    <row r="1671" spans="1:6" ht="12.75">
      <c r="A1671" s="17" t="s">
        <v>2757</v>
      </c>
      <c r="B1671" s="31">
        <v>656367600</v>
      </c>
      <c r="C1671" s="31"/>
      <c r="D1671" s="31">
        <v>893712080</v>
      </c>
      <c r="E1671" s="17"/>
      <c r="F1671" s="14">
        <f t="shared" si="51"/>
        <v>1.36160297979364</v>
      </c>
    </row>
    <row r="1672" spans="1:6" ht="12.75">
      <c r="A1672" s="17" t="s">
        <v>2758</v>
      </c>
      <c r="B1672" s="31">
        <v>294344300</v>
      </c>
      <c r="C1672" s="31"/>
      <c r="D1672" s="31">
        <v>356939590</v>
      </c>
      <c r="E1672" s="17"/>
      <c r="F1672" s="14">
        <f t="shared" si="51"/>
        <v>1.212660105869215</v>
      </c>
    </row>
    <row r="1673" spans="1:6" ht="12.75">
      <c r="A1673" s="17" t="s">
        <v>1385</v>
      </c>
      <c r="B1673" s="31">
        <v>58785300</v>
      </c>
      <c r="C1673" s="31"/>
      <c r="D1673" s="31">
        <v>73380400</v>
      </c>
      <c r="E1673" s="17"/>
      <c r="F1673" s="14">
        <f t="shared" si="51"/>
        <v>1.248278055908535</v>
      </c>
    </row>
    <row r="1674" spans="1:6" ht="12.75">
      <c r="A1674" s="17" t="s">
        <v>2759</v>
      </c>
      <c r="B1674" s="31">
        <v>334780300</v>
      </c>
      <c r="C1674" s="31"/>
      <c r="D1674" s="31">
        <v>410998870</v>
      </c>
      <c r="E1674" s="17"/>
      <c r="F1674" s="14">
        <f t="shared" si="51"/>
        <v>1.2276674284597988</v>
      </c>
    </row>
    <row r="1675" spans="1:6" ht="12.75">
      <c r="A1675" s="8" t="s">
        <v>2760</v>
      </c>
      <c r="B1675" s="37">
        <f>SUM(B1676:B1679)</f>
        <v>3073424400</v>
      </c>
      <c r="C1675" s="37"/>
      <c r="D1675" s="37">
        <f>SUM(D1676:D1679)</f>
        <v>3878501270</v>
      </c>
      <c r="E1675" s="39"/>
      <c r="F1675" s="10">
        <f t="shared" si="51"/>
        <v>1.2619478357756253</v>
      </c>
    </row>
    <row r="1676" spans="1:6" ht="12.75">
      <c r="A1676" s="17" t="s">
        <v>2761</v>
      </c>
      <c r="B1676" s="31">
        <v>1590629300</v>
      </c>
      <c r="C1676" s="31"/>
      <c r="D1676" s="31">
        <v>2064050680</v>
      </c>
      <c r="E1676" s="17"/>
      <c r="F1676" s="14">
        <f t="shared" si="51"/>
        <v>1.2976314971690763</v>
      </c>
    </row>
    <row r="1677" spans="1:6" ht="12.75">
      <c r="A1677" s="17" t="s">
        <v>1324</v>
      </c>
      <c r="B1677" s="31">
        <v>391402700</v>
      </c>
      <c r="C1677" s="31"/>
      <c r="D1677" s="31">
        <v>484634150</v>
      </c>
      <c r="E1677" s="17"/>
      <c r="F1677" s="14">
        <f t="shared" si="51"/>
        <v>1.238198280185599</v>
      </c>
    </row>
    <row r="1678" spans="1:6" ht="12.75">
      <c r="A1678" s="17" t="s">
        <v>171</v>
      </c>
      <c r="B1678" s="31">
        <v>278301700</v>
      </c>
      <c r="C1678" s="31"/>
      <c r="D1678" s="31">
        <v>353029190</v>
      </c>
      <c r="E1678" s="17"/>
      <c r="F1678" s="14">
        <f t="shared" si="51"/>
        <v>1.2685125171711131</v>
      </c>
    </row>
    <row r="1679" spans="1:6" ht="12.75">
      <c r="A1679" s="17" t="s">
        <v>1918</v>
      </c>
      <c r="B1679" s="31">
        <v>813090700</v>
      </c>
      <c r="C1679" s="31"/>
      <c r="D1679" s="31">
        <v>976787250</v>
      </c>
      <c r="E1679" s="17"/>
      <c r="F1679" s="14">
        <f t="shared" si="51"/>
        <v>1.2013263095986708</v>
      </c>
    </row>
    <row r="1680" spans="1:6" ht="12.75">
      <c r="A1680" s="8" t="s">
        <v>1919</v>
      </c>
      <c r="B1680" s="37">
        <f>SUM(B1681:B1681)</f>
        <v>853946300</v>
      </c>
      <c r="C1680" s="37"/>
      <c r="D1680" s="37">
        <f>SUM(D1681:D1681)</f>
        <v>1126669180</v>
      </c>
      <c r="E1680" s="39"/>
      <c r="F1680" s="10">
        <f t="shared" si="51"/>
        <v>1.3193677166819506</v>
      </c>
    </row>
    <row r="1681" spans="1:6" ht="12.75">
      <c r="A1681" s="17" t="s">
        <v>1920</v>
      </c>
      <c r="B1681" s="31">
        <v>853946300</v>
      </c>
      <c r="C1681" s="31"/>
      <c r="D1681" s="31">
        <v>1126669180</v>
      </c>
      <c r="E1681" s="17"/>
      <c r="F1681" s="14">
        <f t="shared" si="51"/>
        <v>1.3193677166819506</v>
      </c>
    </row>
    <row r="1682" spans="1:6" ht="12.75">
      <c r="A1682" s="8" t="s">
        <v>1036</v>
      </c>
      <c r="B1682" s="37">
        <f>SUM(B1683:B1685)</f>
        <v>1267425500</v>
      </c>
      <c r="C1682" s="37"/>
      <c r="D1682" s="37">
        <f>SUM(D1683:D1685)</f>
        <v>1578775510</v>
      </c>
      <c r="E1682" s="39"/>
      <c r="F1682" s="10">
        <f t="shared" si="51"/>
        <v>1.2456554724518325</v>
      </c>
    </row>
    <row r="1683" spans="1:6" ht="12.75">
      <c r="A1683" s="17" t="s">
        <v>1037</v>
      </c>
      <c r="B1683" s="31">
        <v>372637100</v>
      </c>
      <c r="C1683" s="31"/>
      <c r="D1683" s="31">
        <v>469303190</v>
      </c>
      <c r="E1683" s="17"/>
      <c r="F1683" s="14">
        <f t="shared" si="51"/>
        <v>1.2594108047749406</v>
      </c>
    </row>
    <row r="1684" spans="1:6" ht="12.75">
      <c r="A1684" s="17" t="s">
        <v>1038</v>
      </c>
      <c r="B1684" s="31">
        <v>69745700</v>
      </c>
      <c r="C1684" s="31"/>
      <c r="D1684" s="31">
        <v>93303930</v>
      </c>
      <c r="E1684" s="17"/>
      <c r="F1684" s="14">
        <f t="shared" si="51"/>
        <v>1.3377732247292664</v>
      </c>
    </row>
    <row r="1685" spans="1:6" ht="12.75">
      <c r="A1685" s="17" t="s">
        <v>1039</v>
      </c>
      <c r="B1685" s="31">
        <v>825042700</v>
      </c>
      <c r="C1685" s="31"/>
      <c r="D1685" s="31">
        <v>1016168390</v>
      </c>
      <c r="E1685" s="17"/>
      <c r="F1685" s="14">
        <f t="shared" si="51"/>
        <v>1.231655513102534</v>
      </c>
    </row>
    <row r="1686" spans="1:6" ht="12.75">
      <c r="A1686" s="8" t="s">
        <v>1040</v>
      </c>
      <c r="B1686" s="37">
        <f>SUM(B1687:B1696)</f>
        <v>775742500</v>
      </c>
      <c r="C1686" s="37"/>
      <c r="D1686" s="37">
        <f>SUM(D1687:D1696)</f>
        <v>678680090</v>
      </c>
      <c r="E1686" s="39"/>
      <c r="F1686" s="10">
        <f t="shared" si="51"/>
        <v>0.8748780555403372</v>
      </c>
    </row>
    <row r="1687" spans="1:6" ht="12.75">
      <c r="A1687" s="17" t="s">
        <v>2695</v>
      </c>
      <c r="B1687" s="31">
        <v>76636100</v>
      </c>
      <c r="C1687" s="31"/>
      <c r="D1687" s="31">
        <v>103510130</v>
      </c>
      <c r="E1687" s="17"/>
      <c r="F1687" s="14">
        <f t="shared" si="51"/>
        <v>1.3506706369452517</v>
      </c>
    </row>
    <row r="1688" spans="1:6" ht="12.75">
      <c r="A1688" s="17" t="s">
        <v>1041</v>
      </c>
      <c r="B1688" s="31">
        <v>8558300</v>
      </c>
      <c r="C1688" s="31"/>
      <c r="D1688" s="31">
        <v>11385560</v>
      </c>
      <c r="E1688" s="17"/>
      <c r="F1688" s="14">
        <f t="shared" si="51"/>
        <v>1.3303529906640337</v>
      </c>
    </row>
    <row r="1689" spans="1:6" ht="12.75">
      <c r="A1689" s="17" t="s">
        <v>1042</v>
      </c>
      <c r="B1689" s="31">
        <v>115967500</v>
      </c>
      <c r="C1689" s="31"/>
      <c r="D1689" s="31">
        <v>164931870</v>
      </c>
      <c r="E1689" s="17"/>
      <c r="F1689" s="14">
        <f t="shared" si="51"/>
        <v>1.4222249337098756</v>
      </c>
    </row>
    <row r="1690" spans="1:6" ht="12.75">
      <c r="A1690" s="17" t="s">
        <v>1043</v>
      </c>
      <c r="B1690" s="31">
        <v>67145400</v>
      </c>
      <c r="C1690" s="31"/>
      <c r="D1690" s="31">
        <v>90798270</v>
      </c>
      <c r="E1690" s="17"/>
      <c r="F1690" s="14">
        <f t="shared" si="51"/>
        <v>1.3522634461928889</v>
      </c>
    </row>
    <row r="1691" spans="1:6" ht="12.75">
      <c r="A1691" s="17" t="s">
        <v>172</v>
      </c>
      <c r="B1691" s="31">
        <v>199191800</v>
      </c>
      <c r="C1691" s="31"/>
      <c r="D1691" s="31">
        <v>246208820</v>
      </c>
      <c r="E1691" s="17"/>
      <c r="F1691" s="14">
        <f t="shared" si="51"/>
        <v>1.236038933329585</v>
      </c>
    </row>
    <row r="1692" spans="1:6" ht="12.75">
      <c r="A1692" s="17" t="s">
        <v>1044</v>
      </c>
      <c r="B1692" s="31">
        <v>4227400</v>
      </c>
      <c r="C1692" s="31"/>
      <c r="D1692" s="31">
        <v>794740</v>
      </c>
      <c r="E1692" s="17"/>
      <c r="F1692" s="14">
        <f t="shared" si="51"/>
        <v>0.18799735061740078</v>
      </c>
    </row>
    <row r="1693" spans="1:6" ht="12.75">
      <c r="A1693" s="40" t="s">
        <v>1045</v>
      </c>
      <c r="B1693" s="31"/>
      <c r="C1693" s="31"/>
      <c r="D1693" s="31"/>
      <c r="E1693" s="17"/>
      <c r="F1693" s="14"/>
    </row>
    <row r="1694" spans="1:6" ht="12.75">
      <c r="A1694" s="17" t="s">
        <v>1042</v>
      </c>
      <c r="B1694" s="31">
        <v>53873000</v>
      </c>
      <c r="C1694" s="31"/>
      <c r="D1694" s="31">
        <v>12105640</v>
      </c>
      <c r="E1694" s="17"/>
      <c r="F1694" s="14">
        <f>SUM(D1694/B1694)</f>
        <v>0.2247069960833813</v>
      </c>
    </row>
    <row r="1695" spans="1:6" ht="12.75">
      <c r="A1695" s="40" t="s">
        <v>1045</v>
      </c>
      <c r="B1695" s="31"/>
      <c r="C1695" s="31"/>
      <c r="D1695" s="31"/>
      <c r="E1695" s="17"/>
      <c r="F1695" s="14"/>
    </row>
    <row r="1696" spans="1:6" ht="12.75">
      <c r="A1696" s="17" t="s">
        <v>172</v>
      </c>
      <c r="B1696" s="31">
        <v>250143000</v>
      </c>
      <c r="C1696" s="31"/>
      <c r="D1696" s="31">
        <v>48945060</v>
      </c>
      <c r="E1696" s="17"/>
      <c r="F1696" s="14">
        <f>SUM(D1696/B1696)</f>
        <v>0.19566831772226287</v>
      </c>
    </row>
    <row r="1697" spans="1:6" ht="12.75">
      <c r="A1697" s="40" t="s">
        <v>1045</v>
      </c>
      <c r="B1697" s="31"/>
      <c r="C1697" s="31"/>
      <c r="D1697" s="31"/>
      <c r="E1697" s="17"/>
      <c r="F1697" s="14"/>
    </row>
    <row r="1698" spans="1:6" ht="12.75">
      <c r="A1698" s="8" t="s">
        <v>1046</v>
      </c>
      <c r="B1698" s="37">
        <v>776138300</v>
      </c>
      <c r="C1698" s="37"/>
      <c r="D1698" s="37">
        <v>947361730</v>
      </c>
      <c r="E1698" s="39"/>
      <c r="F1698" s="10">
        <f>SUM(D1698/B1698)</f>
        <v>1.2206094326230261</v>
      </c>
    </row>
    <row r="1699" spans="1:6" ht="12.75">
      <c r="A1699" s="8"/>
      <c r="B1699" s="37"/>
      <c r="C1699" s="37"/>
      <c r="D1699" s="37"/>
      <c r="E1699" s="39"/>
      <c r="F1699" s="10"/>
    </row>
    <row r="1700" spans="1:6" ht="12.75">
      <c r="A1700" s="46" t="s">
        <v>1035</v>
      </c>
      <c r="B1700" s="47"/>
      <c r="C1700" s="47"/>
      <c r="D1700" s="47"/>
      <c r="E1700" s="47"/>
      <c r="F1700" s="48"/>
    </row>
    <row r="1701" spans="1:6" ht="12.75">
      <c r="A1701" s="49"/>
      <c r="B1701" s="11"/>
      <c r="C1701" s="11"/>
      <c r="D1701" s="11"/>
      <c r="E1701" s="11"/>
      <c r="F1701" s="45"/>
    </row>
    <row r="1702" spans="1:6" ht="12.75">
      <c r="A1702" s="20" t="s">
        <v>1448</v>
      </c>
      <c r="B1702" s="5">
        <v>2003</v>
      </c>
      <c r="C1702" s="5" t="s">
        <v>1449</v>
      </c>
      <c r="D1702" s="5">
        <v>2003</v>
      </c>
      <c r="E1702" s="20"/>
      <c r="F1702" s="50"/>
    </row>
    <row r="1703" spans="1:6" ht="13.5" thickBot="1">
      <c r="A1703" s="51" t="s">
        <v>1450</v>
      </c>
      <c r="B1703" s="52" t="s">
        <v>1451</v>
      </c>
      <c r="C1703" s="51"/>
      <c r="D1703" s="51" t="s">
        <v>1452</v>
      </c>
      <c r="E1703" s="51"/>
      <c r="F1703" s="53" t="s">
        <v>1453</v>
      </c>
    </row>
    <row r="1705" spans="1:6" ht="12.75">
      <c r="A1705" s="8" t="s">
        <v>1047</v>
      </c>
      <c r="B1705" s="37">
        <f>SUM(B1706:B1716)</f>
        <v>2653172300</v>
      </c>
      <c r="C1705" s="37"/>
      <c r="D1705" s="37">
        <f>SUM(D1706:D1716)</f>
        <v>3205429980</v>
      </c>
      <c r="E1705" s="39"/>
      <c r="F1705" s="10">
        <f aca="true" t="shared" si="52" ref="F1705:F1710">SUM(D1705/B1705)</f>
        <v>1.20814994940208</v>
      </c>
    </row>
    <row r="1706" spans="1:6" ht="12.75">
      <c r="A1706" s="17" t="s">
        <v>1048</v>
      </c>
      <c r="B1706" s="31">
        <v>299878600</v>
      </c>
      <c r="C1706" s="31"/>
      <c r="D1706" s="31">
        <v>363683670</v>
      </c>
      <c r="E1706" s="17"/>
      <c r="F1706" s="14">
        <f t="shared" si="52"/>
        <v>1.212769667458765</v>
      </c>
    </row>
    <row r="1707" spans="1:6" ht="12.75">
      <c r="A1707" s="17" t="s">
        <v>1049</v>
      </c>
      <c r="B1707" s="31">
        <v>785584400</v>
      </c>
      <c r="C1707" s="31"/>
      <c r="D1707" s="31">
        <v>1047386110</v>
      </c>
      <c r="E1707" s="17"/>
      <c r="F1707" s="14">
        <f t="shared" si="52"/>
        <v>1.3332572668194531</v>
      </c>
    </row>
    <row r="1708" spans="1:6" ht="12.75">
      <c r="A1708" s="17" t="s">
        <v>1050</v>
      </c>
      <c r="B1708" s="31">
        <v>280673700</v>
      </c>
      <c r="C1708" s="31"/>
      <c r="D1708" s="31">
        <v>352596490</v>
      </c>
      <c r="E1708" s="17"/>
      <c r="F1708" s="14">
        <f t="shared" si="52"/>
        <v>1.2562505500159082</v>
      </c>
    </row>
    <row r="1709" spans="1:6" ht="12.75">
      <c r="A1709" s="17" t="s">
        <v>1051</v>
      </c>
      <c r="B1709" s="31">
        <v>126820500</v>
      </c>
      <c r="C1709" s="31"/>
      <c r="D1709" s="31">
        <v>154826090</v>
      </c>
      <c r="E1709" s="17"/>
      <c r="F1709" s="14">
        <f t="shared" si="52"/>
        <v>1.220828572667668</v>
      </c>
    </row>
    <row r="1710" spans="1:6" ht="12.75">
      <c r="A1710" s="17" t="s">
        <v>1311</v>
      </c>
      <c r="B1710" s="31">
        <v>729974000</v>
      </c>
      <c r="C1710" s="31"/>
      <c r="D1710" s="31">
        <v>808302240</v>
      </c>
      <c r="E1710" s="17"/>
      <c r="F1710" s="14">
        <f t="shared" si="52"/>
        <v>1.107302780646982</v>
      </c>
    </row>
    <row r="1711" spans="1:6" ht="12.75">
      <c r="A1711" s="40" t="s">
        <v>1052</v>
      </c>
      <c r="B1711" s="31"/>
      <c r="C1711" s="31"/>
      <c r="D1711" s="31"/>
      <c r="E1711" s="17"/>
      <c r="F1711" s="14"/>
    </row>
    <row r="1712" spans="1:6" ht="12.75">
      <c r="A1712" s="17" t="s">
        <v>1053</v>
      </c>
      <c r="B1712" s="31">
        <v>26406400</v>
      </c>
      <c r="C1712" s="31"/>
      <c r="D1712" s="31">
        <v>30240390</v>
      </c>
      <c r="E1712" s="17"/>
      <c r="F1712" s="14">
        <f>SUM(D1712/B1712)</f>
        <v>1.1451916959524964</v>
      </c>
    </row>
    <row r="1713" spans="1:6" ht="12.75">
      <c r="A1713" s="40" t="s">
        <v>1052</v>
      </c>
      <c r="B1713" s="31"/>
      <c r="C1713" s="31"/>
      <c r="D1713" s="31"/>
      <c r="E1713" s="17"/>
      <c r="F1713" s="14"/>
    </row>
    <row r="1714" spans="1:6" ht="12.75">
      <c r="A1714" s="17" t="s">
        <v>1054</v>
      </c>
      <c r="B1714" s="31">
        <v>11149000</v>
      </c>
      <c r="C1714" s="31"/>
      <c r="D1714" s="31">
        <v>12363360</v>
      </c>
      <c r="E1714" s="17"/>
      <c r="F1714" s="14">
        <f>SUM(D1714/B1714)</f>
        <v>1.1089209794600412</v>
      </c>
    </row>
    <row r="1715" spans="1:6" ht="12.75">
      <c r="A1715" s="40" t="s">
        <v>1052</v>
      </c>
      <c r="B1715" s="31"/>
      <c r="C1715" s="31"/>
      <c r="D1715" s="31"/>
      <c r="E1715" s="17"/>
      <c r="F1715" s="14"/>
    </row>
    <row r="1716" spans="1:6" ht="12.75">
      <c r="A1716" s="17" t="s">
        <v>1055</v>
      </c>
      <c r="B1716" s="31">
        <v>392685700</v>
      </c>
      <c r="C1716" s="31"/>
      <c r="D1716" s="31">
        <v>436031630</v>
      </c>
      <c r="E1716" s="17"/>
      <c r="F1716" s="14">
        <f>SUM(D1716/B1716)</f>
        <v>1.110383265802651</v>
      </c>
    </row>
    <row r="1717" spans="1:6" ht="12.75">
      <c r="A1717" s="40" t="s">
        <v>1052</v>
      </c>
      <c r="B1717" s="31"/>
      <c r="C1717" s="31"/>
      <c r="D1717" s="31"/>
      <c r="E1717" s="17"/>
      <c r="F1717" s="14"/>
    </row>
    <row r="1718" spans="1:6" ht="12.75">
      <c r="A1718" s="40"/>
      <c r="B1718" s="31"/>
      <c r="C1718" s="31"/>
      <c r="D1718" s="31"/>
      <c r="E1718" s="17"/>
      <c r="F1718" s="14"/>
    </row>
    <row r="1719" spans="1:6" ht="12.75">
      <c r="A1719" s="17"/>
      <c r="B1719" s="31"/>
      <c r="C1719" s="31"/>
      <c r="D1719" s="31"/>
      <c r="E1719" s="17"/>
      <c r="F1719" s="14"/>
    </row>
    <row r="1720" spans="1:6" ht="15.75">
      <c r="A1720" s="23" t="s">
        <v>1688</v>
      </c>
      <c r="B1720" s="37">
        <f>+B1658+B1669+B1670+B1675+B1680+B1682+B1686+B1698+B1705</f>
        <v>11880629700</v>
      </c>
      <c r="C1720" s="37"/>
      <c r="D1720" s="37">
        <f>+D1658+D1669+D1670+D1675+D1680+D1682+D1686+D1698+D1705</f>
        <v>14589047550</v>
      </c>
      <c r="E1720" s="39"/>
      <c r="F1720" s="10">
        <f>SUM(D1720/B1720)</f>
        <v>1.2279692169851906</v>
      </c>
    </row>
    <row r="1721" spans="1:6" ht="15.75">
      <c r="A1721" s="23"/>
      <c r="B1721" s="37"/>
      <c r="C1721" s="37"/>
      <c r="D1721" s="37"/>
      <c r="E1721" s="39"/>
      <c r="F1721" s="10"/>
    </row>
    <row r="1722" spans="1:6" ht="12.75">
      <c r="A1722" s="17"/>
      <c r="B1722" s="31"/>
      <c r="C1722" s="31"/>
      <c r="D1722" s="31"/>
      <c r="E1722" s="17"/>
      <c r="F1722" s="33"/>
    </row>
    <row r="1723" spans="1:6" ht="12.75">
      <c r="A1723" s="46" t="s">
        <v>1056</v>
      </c>
      <c r="B1723" s="47"/>
      <c r="C1723" s="47"/>
      <c r="D1723" s="47"/>
      <c r="E1723" s="47"/>
      <c r="F1723" s="48"/>
    </row>
    <row r="1724" spans="1:6" ht="12.75">
      <c r="A1724" s="49"/>
      <c r="B1724" s="11"/>
      <c r="C1724" s="11"/>
      <c r="D1724" s="11"/>
      <c r="E1724" s="11"/>
      <c r="F1724" s="45"/>
    </row>
    <row r="1725" spans="1:6" ht="12.75">
      <c r="A1725" s="20" t="s">
        <v>1448</v>
      </c>
      <c r="B1725" s="5">
        <v>2003</v>
      </c>
      <c r="C1725" s="5" t="s">
        <v>1449</v>
      </c>
      <c r="D1725" s="5">
        <v>2003</v>
      </c>
      <c r="E1725" s="20"/>
      <c r="F1725" s="50"/>
    </row>
    <row r="1726" spans="1:6" ht="13.5" thickBot="1">
      <c r="A1726" s="51" t="s">
        <v>1450</v>
      </c>
      <c r="B1726" s="52" t="s">
        <v>1451</v>
      </c>
      <c r="C1726" s="51"/>
      <c r="D1726" s="51" t="s">
        <v>1452</v>
      </c>
      <c r="E1726" s="51"/>
      <c r="F1726" s="53" t="s">
        <v>1453</v>
      </c>
    </row>
    <row r="1727" spans="1:6" ht="12.75">
      <c r="A1727" s="11"/>
      <c r="B1727" s="13"/>
      <c r="C1727" s="13"/>
      <c r="D1727" s="13"/>
      <c r="E1727" s="11"/>
      <c r="F1727" s="45"/>
    </row>
    <row r="1728" spans="1:6" ht="12.75">
      <c r="A1728" s="8" t="s">
        <v>1057</v>
      </c>
      <c r="B1728" s="37">
        <f>SUM(B1729:B1735)</f>
        <v>3825314500</v>
      </c>
      <c r="C1728" s="37"/>
      <c r="D1728" s="37">
        <f>SUM(D1729:D1735)</f>
        <v>4769512500</v>
      </c>
      <c r="E1728" s="39"/>
      <c r="F1728" s="10">
        <f aca="true" t="shared" si="53" ref="F1728:F1769">SUM(D1728/B1728)</f>
        <v>1.2468288555097888</v>
      </c>
    </row>
    <row r="1729" spans="1:6" ht="12.75">
      <c r="A1729" s="17" t="s">
        <v>1058</v>
      </c>
      <c r="B1729" s="31">
        <v>23062900</v>
      </c>
      <c r="C1729" s="31"/>
      <c r="D1729" s="31">
        <v>27921100</v>
      </c>
      <c r="E1729" s="17"/>
      <c r="F1729" s="14">
        <f t="shared" si="53"/>
        <v>1.2106500049863633</v>
      </c>
    </row>
    <row r="1730" spans="1:6" ht="12.75">
      <c r="A1730" s="17" t="s">
        <v>1059</v>
      </c>
      <c r="B1730" s="31">
        <v>2165942400</v>
      </c>
      <c r="C1730" s="31"/>
      <c r="D1730" s="31">
        <v>2621608900</v>
      </c>
      <c r="E1730" s="17"/>
      <c r="F1730" s="14">
        <f t="shared" si="53"/>
        <v>1.21037793987504</v>
      </c>
    </row>
    <row r="1731" spans="1:6" ht="12.75">
      <c r="A1731" s="17" t="s">
        <v>1060</v>
      </c>
      <c r="B1731" s="31">
        <v>216632000</v>
      </c>
      <c r="C1731" s="31"/>
      <c r="D1731" s="31">
        <v>275977600</v>
      </c>
      <c r="E1731" s="17"/>
      <c r="F1731" s="14">
        <f t="shared" si="53"/>
        <v>1.2739466006868791</v>
      </c>
    </row>
    <row r="1732" spans="1:6" ht="12.75">
      <c r="A1732" s="17" t="s">
        <v>1061</v>
      </c>
      <c r="B1732" s="31">
        <v>55406400</v>
      </c>
      <c r="C1732" s="31"/>
      <c r="D1732" s="31">
        <v>66309300</v>
      </c>
      <c r="E1732" s="17"/>
      <c r="F1732" s="14">
        <f t="shared" si="53"/>
        <v>1.1967805163302434</v>
      </c>
    </row>
    <row r="1733" spans="1:6" ht="12.75">
      <c r="A1733" s="17" t="s">
        <v>1062</v>
      </c>
      <c r="B1733" s="31">
        <v>66734400</v>
      </c>
      <c r="C1733" s="31"/>
      <c r="D1733" s="31">
        <v>87048500</v>
      </c>
      <c r="E1733" s="17"/>
      <c r="F1733" s="14">
        <f t="shared" si="53"/>
        <v>1.3044022273370255</v>
      </c>
    </row>
    <row r="1734" spans="1:6" ht="12.75">
      <c r="A1734" s="17" t="s">
        <v>1063</v>
      </c>
      <c r="B1734" s="31">
        <v>936729600</v>
      </c>
      <c r="C1734" s="31"/>
      <c r="D1734" s="31">
        <v>1258982900</v>
      </c>
      <c r="E1734" s="17"/>
      <c r="F1734" s="14">
        <f t="shared" si="53"/>
        <v>1.344019554842721</v>
      </c>
    </row>
    <row r="1735" spans="1:6" ht="12.75">
      <c r="A1735" s="17" t="s">
        <v>1064</v>
      </c>
      <c r="B1735" s="31">
        <v>360806800</v>
      </c>
      <c r="C1735" s="31"/>
      <c r="D1735" s="31">
        <v>431664200</v>
      </c>
      <c r="E1735" s="17"/>
      <c r="F1735" s="14">
        <f t="shared" si="53"/>
        <v>1.1963859882906862</v>
      </c>
    </row>
    <row r="1736" spans="1:6" ht="12.75">
      <c r="A1736" s="8" t="s">
        <v>1065</v>
      </c>
      <c r="B1736" s="37">
        <v>1479845800</v>
      </c>
      <c r="C1736" s="37"/>
      <c r="D1736" s="37">
        <v>1782230100</v>
      </c>
      <c r="E1736" s="39"/>
      <c r="F1736" s="10">
        <f t="shared" si="53"/>
        <v>1.2043350057147846</v>
      </c>
    </row>
    <row r="1737" spans="1:6" ht="12.75">
      <c r="A1737" s="8" t="s">
        <v>1066</v>
      </c>
      <c r="B1737" s="37">
        <f>SUM(B1738:B1741)</f>
        <v>256903200</v>
      </c>
      <c r="C1737" s="37"/>
      <c r="D1737" s="37">
        <f>SUM(D1738:D1741)</f>
        <v>299688873</v>
      </c>
      <c r="E1737" s="39"/>
      <c r="F1737" s="10">
        <f t="shared" si="53"/>
        <v>1.1665439472922097</v>
      </c>
    </row>
    <row r="1738" spans="1:6" ht="12.75">
      <c r="A1738" s="17" t="s">
        <v>1067</v>
      </c>
      <c r="B1738" s="31">
        <v>16675400</v>
      </c>
      <c r="C1738" s="31"/>
      <c r="D1738" s="31">
        <v>19959300</v>
      </c>
      <c r="E1738" s="17"/>
      <c r="F1738" s="14">
        <f t="shared" si="53"/>
        <v>1.1969308082564736</v>
      </c>
    </row>
    <row r="1739" spans="1:6" ht="12.75">
      <c r="A1739" s="17" t="s">
        <v>214</v>
      </c>
      <c r="B1739" s="31">
        <v>122408700</v>
      </c>
      <c r="C1739" s="31"/>
      <c r="D1739" s="31">
        <v>145490273</v>
      </c>
      <c r="E1739" s="17"/>
      <c r="F1739" s="14">
        <f t="shared" si="53"/>
        <v>1.1885615401519662</v>
      </c>
    </row>
    <row r="1740" spans="1:6" ht="12.75">
      <c r="A1740" s="17" t="s">
        <v>1339</v>
      </c>
      <c r="B1740" s="31">
        <v>70632100</v>
      </c>
      <c r="C1740" s="31"/>
      <c r="D1740" s="31">
        <v>73991600</v>
      </c>
      <c r="E1740" s="17"/>
      <c r="F1740" s="14">
        <f t="shared" si="53"/>
        <v>1.0475633600020386</v>
      </c>
    </row>
    <row r="1741" spans="1:6" ht="12.75">
      <c r="A1741" s="17" t="s">
        <v>41</v>
      </c>
      <c r="B1741" s="31">
        <v>47187000</v>
      </c>
      <c r="C1741" s="31"/>
      <c r="D1741" s="31">
        <v>60247700</v>
      </c>
      <c r="E1741" s="17"/>
      <c r="F1741" s="14">
        <f t="shared" si="53"/>
        <v>1.2767859791891834</v>
      </c>
    </row>
    <row r="1742" spans="1:6" ht="12.75">
      <c r="A1742" s="8" t="s">
        <v>215</v>
      </c>
      <c r="B1742" s="37">
        <v>1168606400</v>
      </c>
      <c r="C1742" s="37"/>
      <c r="D1742" s="37">
        <v>1669817100</v>
      </c>
      <c r="E1742" s="39"/>
      <c r="F1742" s="10">
        <f t="shared" si="53"/>
        <v>1.4288960765575134</v>
      </c>
    </row>
    <row r="1743" spans="1:6" ht="12.75">
      <c r="A1743" s="8" t="s">
        <v>216</v>
      </c>
      <c r="B1743" s="37">
        <f>SUM(B1744:B1748)</f>
        <v>1079669200</v>
      </c>
      <c r="C1743" s="37"/>
      <c r="D1743" s="37">
        <f>SUM(D1744:D1748)</f>
        <v>1198891401</v>
      </c>
      <c r="E1743" s="39"/>
      <c r="F1743" s="10">
        <f t="shared" si="53"/>
        <v>1.1104247495436566</v>
      </c>
    </row>
    <row r="1744" spans="1:6" ht="12.75">
      <c r="A1744" s="17" t="s">
        <v>217</v>
      </c>
      <c r="B1744" s="31">
        <v>136730200</v>
      </c>
      <c r="C1744" s="31"/>
      <c r="D1744" s="31">
        <v>151607800</v>
      </c>
      <c r="E1744" s="17"/>
      <c r="F1744" s="14">
        <f t="shared" si="53"/>
        <v>1.1088099044688007</v>
      </c>
    </row>
    <row r="1745" spans="1:6" ht="12.75">
      <c r="A1745" s="17" t="s">
        <v>218</v>
      </c>
      <c r="B1745" s="31">
        <v>281579100</v>
      </c>
      <c r="C1745" s="31"/>
      <c r="D1745" s="31">
        <v>304121201</v>
      </c>
      <c r="E1745" s="17"/>
      <c r="F1745" s="14">
        <f t="shared" si="53"/>
        <v>1.0800560162313182</v>
      </c>
    </row>
    <row r="1746" spans="1:6" ht="12.75">
      <c r="A1746" s="17" t="s">
        <v>219</v>
      </c>
      <c r="B1746" s="31">
        <v>147799200</v>
      </c>
      <c r="C1746" s="31"/>
      <c r="D1746" s="31">
        <v>175666400</v>
      </c>
      <c r="E1746" s="17"/>
      <c r="F1746" s="14">
        <f t="shared" si="53"/>
        <v>1.188547705264981</v>
      </c>
    </row>
    <row r="1747" spans="1:6" ht="12.75">
      <c r="A1747" s="17" t="s">
        <v>141</v>
      </c>
      <c r="B1747" s="31">
        <v>295775300</v>
      </c>
      <c r="C1747" s="31"/>
      <c r="D1747" s="31">
        <v>310767300</v>
      </c>
      <c r="E1747" s="17"/>
      <c r="F1747" s="14">
        <f t="shared" si="53"/>
        <v>1.0506871263421929</v>
      </c>
    </row>
    <row r="1748" spans="1:6" ht="12.75">
      <c r="A1748" s="17" t="s">
        <v>220</v>
      </c>
      <c r="B1748" s="31">
        <v>217785400</v>
      </c>
      <c r="C1748" s="31"/>
      <c r="D1748" s="31">
        <v>256728700</v>
      </c>
      <c r="E1748" s="17"/>
      <c r="F1748" s="14">
        <f t="shared" si="53"/>
        <v>1.1788150169846097</v>
      </c>
    </row>
    <row r="1749" spans="1:6" ht="12.75">
      <c r="A1749" s="8" t="s">
        <v>221</v>
      </c>
      <c r="B1749" s="37">
        <f>SUM(B1750:B1752)</f>
        <v>729199400</v>
      </c>
      <c r="C1749" s="37"/>
      <c r="D1749" s="37">
        <f>SUM(D1750:D1752)</f>
        <v>845796700</v>
      </c>
      <c r="E1749" s="39"/>
      <c r="F1749" s="10">
        <f t="shared" si="53"/>
        <v>1.1598976905356753</v>
      </c>
    </row>
    <row r="1750" spans="1:6" ht="12.75">
      <c r="A1750" s="17" t="s">
        <v>222</v>
      </c>
      <c r="B1750" s="31">
        <v>493369400</v>
      </c>
      <c r="C1750" s="31"/>
      <c r="D1750" s="31">
        <v>556168600</v>
      </c>
      <c r="E1750" s="17"/>
      <c r="F1750" s="14">
        <f t="shared" si="53"/>
        <v>1.1272863700099762</v>
      </c>
    </row>
    <row r="1751" spans="1:6" ht="12.75">
      <c r="A1751" s="17" t="s">
        <v>223</v>
      </c>
      <c r="B1751" s="31">
        <v>215753300</v>
      </c>
      <c r="C1751" s="31"/>
      <c r="D1751" s="31">
        <v>263502200</v>
      </c>
      <c r="E1751" s="17"/>
      <c r="F1751" s="14">
        <f t="shared" si="53"/>
        <v>1.2213124897742005</v>
      </c>
    </row>
    <row r="1752" spans="1:6" ht="12.75">
      <c r="A1752" s="17" t="s">
        <v>224</v>
      </c>
      <c r="B1752" s="31">
        <v>20076700</v>
      </c>
      <c r="C1752" s="31"/>
      <c r="D1752" s="31">
        <v>26125900</v>
      </c>
      <c r="E1752" s="17"/>
      <c r="F1752" s="14">
        <f t="shared" si="53"/>
        <v>1.3013044972530345</v>
      </c>
    </row>
    <row r="1753" spans="1:6" ht="12.75">
      <c r="A1753" s="8" t="s">
        <v>1950</v>
      </c>
      <c r="B1753" s="37">
        <f>SUM(B1754:B1755)</f>
        <v>208084600</v>
      </c>
      <c r="C1753" s="37"/>
      <c r="D1753" s="37">
        <f>SUM(D1754:D1755)</f>
        <v>251410600</v>
      </c>
      <c r="E1753" s="39"/>
      <c r="F1753" s="10">
        <f t="shared" si="53"/>
        <v>1.2082133901307448</v>
      </c>
    </row>
    <row r="1754" spans="1:6" ht="12.75">
      <c r="A1754" s="17" t="s">
        <v>1951</v>
      </c>
      <c r="B1754" s="31">
        <v>70533900</v>
      </c>
      <c r="C1754" s="31"/>
      <c r="D1754" s="31">
        <v>77376300</v>
      </c>
      <c r="E1754" s="17"/>
      <c r="F1754" s="14">
        <f t="shared" si="53"/>
        <v>1.0970086724255996</v>
      </c>
    </row>
    <row r="1755" spans="1:6" ht="12.75">
      <c r="A1755" s="17" t="s">
        <v>1952</v>
      </c>
      <c r="B1755" s="31">
        <v>137550700</v>
      </c>
      <c r="C1755" s="31"/>
      <c r="D1755" s="31">
        <v>174034300</v>
      </c>
      <c r="E1755" s="17"/>
      <c r="F1755" s="14">
        <f t="shared" si="53"/>
        <v>1.2652374724374358</v>
      </c>
    </row>
    <row r="1756" spans="1:6" ht="12.75">
      <c r="A1756" s="8" t="s">
        <v>1953</v>
      </c>
      <c r="B1756" s="37">
        <f>SUM(B1757:B1758)</f>
        <v>181695900</v>
      </c>
      <c r="C1756" s="37"/>
      <c r="D1756" s="37">
        <f>SUM(D1757:D1758)</f>
        <v>221385400</v>
      </c>
      <c r="E1756" s="39"/>
      <c r="F1756" s="10">
        <f t="shared" si="53"/>
        <v>1.218439161257904</v>
      </c>
    </row>
    <row r="1757" spans="1:6" ht="12.75">
      <c r="A1757" s="17" t="s">
        <v>1954</v>
      </c>
      <c r="B1757" s="31">
        <v>63434100</v>
      </c>
      <c r="C1757" s="31"/>
      <c r="D1757" s="31">
        <v>75779800</v>
      </c>
      <c r="E1757" s="17"/>
      <c r="F1757" s="14">
        <f t="shared" si="53"/>
        <v>1.194622450700806</v>
      </c>
    </row>
    <row r="1758" spans="1:6" ht="12.75">
      <c r="A1758" s="17" t="s">
        <v>2806</v>
      </c>
      <c r="B1758" s="31">
        <v>118261800</v>
      </c>
      <c r="C1758" s="31"/>
      <c r="D1758" s="31">
        <v>145605600</v>
      </c>
      <c r="E1758" s="17"/>
      <c r="F1758" s="14">
        <f t="shared" si="53"/>
        <v>1.2312141367711298</v>
      </c>
    </row>
    <row r="1759" spans="1:6" ht="12.75">
      <c r="A1759" s="8" t="s">
        <v>2807</v>
      </c>
      <c r="B1759" s="37">
        <v>1172032900</v>
      </c>
      <c r="C1759" s="37"/>
      <c r="D1759" s="37">
        <v>1418781200</v>
      </c>
      <c r="E1759" s="39"/>
      <c r="F1759" s="10">
        <f t="shared" si="53"/>
        <v>1.2105301822158747</v>
      </c>
    </row>
    <row r="1760" spans="1:6" ht="12.75">
      <c r="A1760" s="8" t="s">
        <v>2808</v>
      </c>
      <c r="B1760" s="37">
        <f>SUM(B1761:B1769)</f>
        <v>283070200</v>
      </c>
      <c r="C1760" s="37"/>
      <c r="D1760" s="37">
        <f>SUM(D1761:D1769)</f>
        <v>344650700</v>
      </c>
      <c r="E1760" s="39"/>
      <c r="F1760" s="10">
        <f t="shared" si="53"/>
        <v>1.2175449764758</v>
      </c>
    </row>
    <row r="1761" spans="1:6" ht="12.75">
      <c r="A1761" s="17" t="s">
        <v>2809</v>
      </c>
      <c r="B1761" s="31">
        <v>7985000</v>
      </c>
      <c r="C1761" s="31"/>
      <c r="D1761" s="31">
        <v>8606600</v>
      </c>
      <c r="E1761" s="17"/>
      <c r="F1761" s="14">
        <f t="shared" si="53"/>
        <v>1.0778459611772073</v>
      </c>
    </row>
    <row r="1762" spans="1:6" ht="12.75">
      <c r="A1762" s="17" t="s">
        <v>2810</v>
      </c>
      <c r="B1762" s="31">
        <v>39986300</v>
      </c>
      <c r="C1762" s="31"/>
      <c r="D1762" s="31">
        <v>41169700</v>
      </c>
      <c r="E1762" s="17"/>
      <c r="F1762" s="14">
        <f t="shared" si="53"/>
        <v>1.0295951363341944</v>
      </c>
    </row>
    <row r="1763" spans="1:6" ht="12.75">
      <c r="A1763" s="17" t="s">
        <v>2811</v>
      </c>
      <c r="B1763" s="31">
        <v>19464300</v>
      </c>
      <c r="C1763" s="31"/>
      <c r="D1763" s="31">
        <v>25143000</v>
      </c>
      <c r="E1763" s="17"/>
      <c r="F1763" s="14">
        <f t="shared" si="53"/>
        <v>1.291749510642561</v>
      </c>
    </row>
    <row r="1764" spans="1:6" ht="12.75">
      <c r="A1764" s="17" t="s">
        <v>2866</v>
      </c>
      <c r="B1764" s="31">
        <v>19342400</v>
      </c>
      <c r="C1764" s="31"/>
      <c r="D1764" s="31">
        <v>20480400</v>
      </c>
      <c r="E1764" s="17"/>
      <c r="F1764" s="14">
        <f t="shared" si="53"/>
        <v>1.0588344776242866</v>
      </c>
    </row>
    <row r="1765" spans="1:6" ht="12.75">
      <c r="A1765" s="17" t="s">
        <v>225</v>
      </c>
      <c r="B1765" s="31">
        <v>31877600</v>
      </c>
      <c r="C1765" s="31"/>
      <c r="D1765" s="31">
        <v>43290200</v>
      </c>
      <c r="E1765" s="17"/>
      <c r="F1765" s="14">
        <f t="shared" si="53"/>
        <v>1.358013150299897</v>
      </c>
    </row>
    <row r="1766" spans="1:6" ht="12.75">
      <c r="A1766" s="17" t="s">
        <v>226</v>
      </c>
      <c r="B1766" s="31">
        <v>50881700</v>
      </c>
      <c r="C1766" s="31"/>
      <c r="D1766" s="31">
        <v>58005900</v>
      </c>
      <c r="E1766" s="17"/>
      <c r="F1766" s="14">
        <f t="shared" si="53"/>
        <v>1.1400149759147198</v>
      </c>
    </row>
    <row r="1767" spans="1:6" ht="12.75">
      <c r="A1767" s="17" t="s">
        <v>965</v>
      </c>
      <c r="B1767" s="31">
        <v>28218900</v>
      </c>
      <c r="C1767" s="31"/>
      <c r="D1767" s="31">
        <v>33314100</v>
      </c>
      <c r="E1767" s="17"/>
      <c r="F1767" s="14">
        <f t="shared" si="53"/>
        <v>1.1805598375556807</v>
      </c>
    </row>
    <row r="1768" spans="1:6" ht="12.75">
      <c r="A1768" s="17" t="s">
        <v>227</v>
      </c>
      <c r="B1768" s="31">
        <v>6578300</v>
      </c>
      <c r="C1768" s="31"/>
      <c r="D1768" s="31">
        <v>8090800</v>
      </c>
      <c r="E1768" s="17"/>
      <c r="F1768" s="14">
        <f t="shared" si="53"/>
        <v>1.2299226243862396</v>
      </c>
    </row>
    <row r="1769" spans="1:6" ht="12.75">
      <c r="A1769" s="17" t="s">
        <v>40</v>
      </c>
      <c r="B1769" s="31">
        <v>78735700</v>
      </c>
      <c r="C1769" s="31"/>
      <c r="D1769" s="31">
        <v>106550000</v>
      </c>
      <c r="E1769" s="17"/>
      <c r="F1769" s="14">
        <f t="shared" si="53"/>
        <v>1.3532616081396367</v>
      </c>
    </row>
    <row r="1770" spans="1:6" ht="12.75">
      <c r="A1770" s="17"/>
      <c r="B1770" s="31"/>
      <c r="C1770" s="31"/>
      <c r="D1770" s="31"/>
      <c r="E1770" s="17"/>
      <c r="F1770" s="14"/>
    </row>
    <row r="1771" spans="1:6" ht="15.75">
      <c r="A1771" s="23" t="s">
        <v>1688</v>
      </c>
      <c r="B1771" s="37">
        <f>+B1728+B1736+B1737+B1742+B1743+B1749+B1753+B1756+B1759+B1760</f>
        <v>10384422100</v>
      </c>
      <c r="C1771" s="37"/>
      <c r="D1771" s="37">
        <f>+D1728+D1736+D1737+D1742+D1743+D1749+D1753+D1756+D1759+D1760</f>
        <v>12802164574</v>
      </c>
      <c r="E1771" s="39"/>
      <c r="F1771" s="10">
        <f>SUM(D1771/B1771)</f>
        <v>1.2328239791023132</v>
      </c>
    </row>
    <row r="1772" spans="1:5" ht="15.75">
      <c r="A1772" s="23"/>
      <c r="B1772" s="65"/>
      <c r="C1772" s="65"/>
      <c r="D1772" s="65"/>
      <c r="E1772" s="62"/>
    </row>
    <row r="1773" spans="1:4" ht="12.75">
      <c r="A1773" s="17" t="s">
        <v>228</v>
      </c>
      <c r="B1773" s="17" t="s">
        <v>229</v>
      </c>
      <c r="C1773" s="17"/>
      <c r="D1773" s="38" t="s">
        <v>230</v>
      </c>
    </row>
    <row r="1774" spans="1:4" ht="12.75">
      <c r="A1774" s="17" t="s">
        <v>2411</v>
      </c>
      <c r="B1774" s="17" t="s">
        <v>231</v>
      </c>
      <c r="C1774" s="17"/>
      <c r="D1774" s="38" t="s">
        <v>232</v>
      </c>
    </row>
    <row r="1775" spans="1:4" ht="12.75">
      <c r="A1775" s="17" t="s">
        <v>233</v>
      </c>
      <c r="B1775" s="17" t="s">
        <v>231</v>
      </c>
      <c r="C1775" s="17"/>
      <c r="D1775" s="38" t="s">
        <v>232</v>
      </c>
    </row>
    <row r="1776" spans="1:4" ht="12.75">
      <c r="A1776" s="17" t="s">
        <v>234</v>
      </c>
      <c r="B1776" s="17" t="s">
        <v>231</v>
      </c>
      <c r="C1776" s="17"/>
      <c r="D1776" s="38" t="s">
        <v>232</v>
      </c>
    </row>
    <row r="1777" spans="1:4" ht="12.75">
      <c r="A1777" s="17" t="s">
        <v>235</v>
      </c>
      <c r="B1777" s="17" t="s">
        <v>231</v>
      </c>
      <c r="C1777" s="17"/>
      <c r="D1777" s="38" t="s">
        <v>232</v>
      </c>
    </row>
    <row r="1779" spans="1:6" ht="12.75">
      <c r="A1779" s="46" t="s">
        <v>236</v>
      </c>
      <c r="B1779" s="47"/>
      <c r="C1779" s="47"/>
      <c r="D1779" s="47"/>
      <c r="E1779" s="47"/>
      <c r="F1779" s="48"/>
    </row>
    <row r="1780" spans="1:6" ht="12.75">
      <c r="A1780" s="49"/>
      <c r="B1780" s="11"/>
      <c r="C1780" s="11"/>
      <c r="D1780" s="11"/>
      <c r="E1780" s="11"/>
      <c r="F1780" s="45"/>
    </row>
    <row r="1781" spans="1:6" ht="12.75">
      <c r="A1781" s="20" t="s">
        <v>1448</v>
      </c>
      <c r="B1781" s="5">
        <v>2003</v>
      </c>
      <c r="C1781" s="5" t="s">
        <v>1449</v>
      </c>
      <c r="D1781" s="5">
        <v>2003</v>
      </c>
      <c r="E1781" s="20"/>
      <c r="F1781" s="50"/>
    </row>
    <row r="1782" spans="1:6" ht="13.5" thickBot="1">
      <c r="A1782" s="51" t="s">
        <v>1450</v>
      </c>
      <c r="B1782" s="52" t="s">
        <v>1451</v>
      </c>
      <c r="C1782" s="51"/>
      <c r="D1782" s="51" t="s">
        <v>1452</v>
      </c>
      <c r="E1782" s="51"/>
      <c r="F1782" s="53" t="s">
        <v>1453</v>
      </c>
    </row>
    <row r="1783" spans="1:6" ht="12.75">
      <c r="A1783" s="11"/>
      <c r="B1783" s="13"/>
      <c r="C1783" s="13"/>
      <c r="D1783" s="13"/>
      <c r="E1783" s="11"/>
      <c r="F1783" s="45"/>
    </row>
    <row r="1784" spans="1:6" ht="12.75">
      <c r="A1784" s="8" t="s">
        <v>237</v>
      </c>
      <c r="B1784" s="37">
        <f>SUM(B1785:B1787)</f>
        <v>553369500</v>
      </c>
      <c r="C1784" s="37"/>
      <c r="D1784" s="37">
        <f>SUM(D1785:D1787)</f>
        <v>723091433</v>
      </c>
      <c r="E1784" s="39"/>
      <c r="F1784" s="10">
        <f aca="true" t="shared" si="54" ref="F1784:F1831">SUM(D1784/B1784)</f>
        <v>1.3067063381700654</v>
      </c>
    </row>
    <row r="1785" spans="1:6" ht="12.75">
      <c r="A1785" s="17" t="s">
        <v>238</v>
      </c>
      <c r="B1785" s="31">
        <v>405723000</v>
      </c>
      <c r="C1785" s="31"/>
      <c r="D1785" s="31">
        <v>516963749</v>
      </c>
      <c r="E1785" s="17"/>
      <c r="F1785" s="14">
        <f t="shared" si="54"/>
        <v>1.2741790556611283</v>
      </c>
    </row>
    <row r="1786" spans="1:6" ht="12.75">
      <c r="A1786" s="17" t="s">
        <v>239</v>
      </c>
      <c r="B1786" s="31">
        <v>92688300</v>
      </c>
      <c r="C1786" s="31"/>
      <c r="D1786" s="31">
        <v>132329624</v>
      </c>
      <c r="E1786" s="17"/>
      <c r="F1786" s="14">
        <f t="shared" si="54"/>
        <v>1.4276842276749062</v>
      </c>
    </row>
    <row r="1787" spans="1:6" ht="12.75">
      <c r="A1787" s="17" t="s">
        <v>240</v>
      </c>
      <c r="B1787" s="31">
        <v>54958200</v>
      </c>
      <c r="C1787" s="31"/>
      <c r="D1787" s="31">
        <v>73798060</v>
      </c>
      <c r="E1787" s="17"/>
      <c r="F1787" s="14">
        <f t="shared" si="54"/>
        <v>1.342803439705085</v>
      </c>
    </row>
    <row r="1788" spans="1:6" ht="12.75">
      <c r="A1788" s="8" t="s">
        <v>241</v>
      </c>
      <c r="B1788" s="37">
        <f>SUM(B1789:B1792)</f>
        <v>918932700</v>
      </c>
      <c r="C1788" s="37"/>
      <c r="D1788" s="37">
        <f>SUM(D1789:D1792)</f>
        <v>1118026117</v>
      </c>
      <c r="E1788" s="39"/>
      <c r="F1788" s="10">
        <f t="shared" si="54"/>
        <v>1.2166572339845998</v>
      </c>
    </row>
    <row r="1789" spans="1:6" ht="12.75">
      <c r="A1789" s="17" t="s">
        <v>242</v>
      </c>
      <c r="B1789" s="31">
        <v>92179700</v>
      </c>
      <c r="C1789" s="31"/>
      <c r="D1789" s="31">
        <v>119796655</v>
      </c>
      <c r="E1789" s="17"/>
      <c r="F1789" s="14">
        <f t="shared" si="54"/>
        <v>1.2995990982830277</v>
      </c>
    </row>
    <row r="1790" spans="1:6" ht="12.75">
      <c r="A1790" s="17" t="s">
        <v>243</v>
      </c>
      <c r="B1790" s="31">
        <v>81817300</v>
      </c>
      <c r="C1790" s="31"/>
      <c r="D1790" s="31">
        <v>120639020</v>
      </c>
      <c r="E1790" s="17"/>
      <c r="F1790" s="14">
        <f t="shared" si="54"/>
        <v>1.4744928028668753</v>
      </c>
    </row>
    <row r="1791" spans="1:6" ht="12.75">
      <c r="A1791" s="17" t="s">
        <v>244</v>
      </c>
      <c r="B1791" s="31">
        <v>66255400</v>
      </c>
      <c r="C1791" s="31"/>
      <c r="D1791" s="31">
        <v>87468990</v>
      </c>
      <c r="E1791" s="17"/>
      <c r="F1791" s="14">
        <f t="shared" si="54"/>
        <v>1.320179034463606</v>
      </c>
    </row>
    <row r="1792" spans="1:6" ht="12.75">
      <c r="A1792" s="17" t="s">
        <v>245</v>
      </c>
      <c r="B1792" s="31">
        <v>678680300</v>
      </c>
      <c r="C1792" s="31"/>
      <c r="D1792" s="31">
        <v>790121452</v>
      </c>
      <c r="E1792" s="17"/>
      <c r="F1792" s="14">
        <f t="shared" si="54"/>
        <v>1.1642027210750039</v>
      </c>
    </row>
    <row r="1793" spans="1:6" ht="12.75">
      <c r="A1793" s="8" t="s">
        <v>246</v>
      </c>
      <c r="B1793" s="37">
        <f>SUM(B1794:B1796)</f>
        <v>1619989500</v>
      </c>
      <c r="C1793" s="37"/>
      <c r="D1793" s="37">
        <f>SUM(D1794:D1796)</f>
        <v>1727770309</v>
      </c>
      <c r="E1793" s="39"/>
      <c r="F1793" s="10">
        <f t="shared" si="54"/>
        <v>1.066531794804843</v>
      </c>
    </row>
    <row r="1794" spans="1:6" ht="12.75">
      <c r="A1794" s="17" t="s">
        <v>20</v>
      </c>
      <c r="B1794" s="31">
        <v>431482100</v>
      </c>
      <c r="C1794" s="31"/>
      <c r="D1794" s="31">
        <v>442515505</v>
      </c>
      <c r="E1794" s="17"/>
      <c r="F1794" s="14">
        <f t="shared" si="54"/>
        <v>1.0255709448897186</v>
      </c>
    </row>
    <row r="1795" spans="1:6" ht="12.75">
      <c r="A1795" s="17" t="s">
        <v>247</v>
      </c>
      <c r="B1795" s="31">
        <v>151863300</v>
      </c>
      <c r="C1795" s="31"/>
      <c r="D1795" s="31">
        <v>169278908</v>
      </c>
      <c r="E1795" s="17"/>
      <c r="F1795" s="14">
        <f t="shared" si="54"/>
        <v>1.1146795045280855</v>
      </c>
    </row>
    <row r="1796" spans="1:6" ht="12.75">
      <c r="A1796" s="17" t="s">
        <v>1330</v>
      </c>
      <c r="B1796" s="31">
        <v>1036644100</v>
      </c>
      <c r="C1796" s="31"/>
      <c r="D1796" s="31">
        <v>1115975896</v>
      </c>
      <c r="E1796" s="17"/>
      <c r="F1796" s="14">
        <f t="shared" si="54"/>
        <v>1.0765275141198412</v>
      </c>
    </row>
    <row r="1797" spans="1:6" ht="12.75">
      <c r="A1797" s="8" t="s">
        <v>248</v>
      </c>
      <c r="B1797" s="37">
        <v>2631350900</v>
      </c>
      <c r="C1797" s="37"/>
      <c r="D1797" s="37">
        <v>2912736052</v>
      </c>
      <c r="E1797" s="39"/>
      <c r="F1797" s="10">
        <f t="shared" si="54"/>
        <v>1.1069356245873554</v>
      </c>
    </row>
    <row r="1798" spans="1:6" ht="12.75">
      <c r="A1798" s="8" t="s">
        <v>249</v>
      </c>
      <c r="B1798" s="37">
        <f>SUM(B1799:B1802)</f>
        <v>931667400</v>
      </c>
      <c r="C1798" s="37"/>
      <c r="D1798" s="37">
        <f>SUM(D1799:D1802)</f>
        <v>1170401395</v>
      </c>
      <c r="E1798" s="39"/>
      <c r="F1798" s="10">
        <f t="shared" si="54"/>
        <v>1.2562438000943255</v>
      </c>
    </row>
    <row r="1799" spans="1:6" ht="12.75">
      <c r="A1799" s="17" t="s">
        <v>250</v>
      </c>
      <c r="B1799" s="31">
        <v>207837800</v>
      </c>
      <c r="C1799" s="31"/>
      <c r="D1799" s="31">
        <v>258266490</v>
      </c>
      <c r="E1799" s="17"/>
      <c r="F1799" s="14">
        <f t="shared" si="54"/>
        <v>1.2426348335095925</v>
      </c>
    </row>
    <row r="1800" spans="1:6" ht="12.75">
      <c r="A1800" s="17" t="s">
        <v>251</v>
      </c>
      <c r="B1800" s="31">
        <v>166620600</v>
      </c>
      <c r="C1800" s="31"/>
      <c r="D1800" s="31">
        <v>194930210</v>
      </c>
      <c r="E1800" s="17"/>
      <c r="F1800" s="14">
        <f t="shared" si="54"/>
        <v>1.1699046216374205</v>
      </c>
    </row>
    <row r="1801" spans="1:6" ht="12.75">
      <c r="A1801" s="17" t="s">
        <v>252</v>
      </c>
      <c r="B1801" s="31">
        <v>178611800</v>
      </c>
      <c r="C1801" s="31"/>
      <c r="D1801" s="31">
        <v>213305820</v>
      </c>
      <c r="E1801" s="17"/>
      <c r="F1801" s="14">
        <f t="shared" si="54"/>
        <v>1.194242597633527</v>
      </c>
    </row>
    <row r="1802" spans="1:6" ht="12.75">
      <c r="A1802" s="17" t="s">
        <v>2113</v>
      </c>
      <c r="B1802" s="31">
        <v>378597200</v>
      </c>
      <c r="C1802" s="31"/>
      <c r="D1802" s="31">
        <v>503898875</v>
      </c>
      <c r="E1802" s="17"/>
      <c r="F1802" s="14">
        <f t="shared" si="54"/>
        <v>1.3309630261396546</v>
      </c>
    </row>
    <row r="1803" spans="1:6" ht="12.75">
      <c r="A1803" s="8" t="s">
        <v>253</v>
      </c>
      <c r="B1803" s="37">
        <f>SUM(B1804:B1805)</f>
        <v>2564370100</v>
      </c>
      <c r="C1803" s="37"/>
      <c r="D1803" s="37">
        <f>SUM(D1804:D1805)</f>
        <v>2974342543</v>
      </c>
      <c r="E1803" s="39"/>
      <c r="F1803" s="10">
        <f t="shared" si="54"/>
        <v>1.1598725718257283</v>
      </c>
    </row>
    <row r="1804" spans="1:6" ht="12.75">
      <c r="A1804" s="17" t="s">
        <v>254</v>
      </c>
      <c r="B1804" s="31">
        <v>1476889400</v>
      </c>
      <c r="C1804" s="31"/>
      <c r="D1804" s="31">
        <v>1672025674</v>
      </c>
      <c r="E1804" s="17"/>
      <c r="F1804" s="14">
        <f t="shared" si="54"/>
        <v>1.1321265316143512</v>
      </c>
    </row>
    <row r="1805" spans="1:6" ht="12.75">
      <c r="A1805" s="17" t="s">
        <v>1974</v>
      </c>
      <c r="B1805" s="31">
        <v>1087480700</v>
      </c>
      <c r="C1805" s="31"/>
      <c r="D1805" s="31">
        <v>1302316869</v>
      </c>
      <c r="E1805" s="17"/>
      <c r="F1805" s="14">
        <f t="shared" si="54"/>
        <v>1.197554006245812</v>
      </c>
    </row>
    <row r="1806" spans="1:6" ht="12.75">
      <c r="A1806" s="8" t="s">
        <v>1975</v>
      </c>
      <c r="B1806" s="37">
        <f>SUM(B1807:B1809)</f>
        <v>1101520900</v>
      </c>
      <c r="C1806" s="37"/>
      <c r="D1806" s="37">
        <f>SUM(D1807:D1809)</f>
        <v>1296878156</v>
      </c>
      <c r="E1806" s="39"/>
      <c r="F1806" s="10">
        <f t="shared" si="54"/>
        <v>1.1773522917268298</v>
      </c>
    </row>
    <row r="1807" spans="1:6" ht="12.75">
      <c r="A1807" s="17" t="s">
        <v>1976</v>
      </c>
      <c r="B1807" s="31">
        <v>722370900</v>
      </c>
      <c r="C1807" s="31"/>
      <c r="D1807" s="31">
        <v>852348727</v>
      </c>
      <c r="E1807" s="17"/>
      <c r="F1807" s="14">
        <f t="shared" si="54"/>
        <v>1.179932257791669</v>
      </c>
    </row>
    <row r="1808" spans="1:6" ht="12.75">
      <c r="A1808" s="17" t="s">
        <v>1977</v>
      </c>
      <c r="B1808" s="31">
        <v>320320000</v>
      </c>
      <c r="C1808" s="31"/>
      <c r="D1808" s="31">
        <v>376516589</v>
      </c>
      <c r="E1808" s="17"/>
      <c r="F1808" s="14">
        <f t="shared" si="54"/>
        <v>1.1754389017232767</v>
      </c>
    </row>
    <row r="1809" spans="1:6" ht="12.75">
      <c r="A1809" s="17" t="s">
        <v>1978</v>
      </c>
      <c r="B1809" s="31">
        <v>58830000</v>
      </c>
      <c r="C1809" s="31"/>
      <c r="D1809" s="31">
        <v>68012840</v>
      </c>
      <c r="E1809" s="17"/>
      <c r="F1809" s="14">
        <f t="shared" si="54"/>
        <v>1.1560911099779023</v>
      </c>
    </row>
    <row r="1810" spans="1:6" ht="12.75">
      <c r="A1810" s="8" t="s">
        <v>1979</v>
      </c>
      <c r="B1810" s="37">
        <v>2687316500</v>
      </c>
      <c r="C1810" s="37"/>
      <c r="D1810" s="37">
        <v>3006338933</v>
      </c>
      <c r="E1810" s="39"/>
      <c r="F1810" s="10">
        <f t="shared" si="54"/>
        <v>1.1187141272715737</v>
      </c>
    </row>
    <row r="1811" spans="1:6" ht="12.75">
      <c r="A1811" s="8" t="s">
        <v>1980</v>
      </c>
      <c r="B1811" s="37">
        <f>SUM(B1812:B1814)</f>
        <v>1461507500</v>
      </c>
      <c r="C1811" s="37"/>
      <c r="D1811" s="37">
        <f>SUM(D1812:D1814)</f>
        <v>1795576033</v>
      </c>
      <c r="E1811" s="39"/>
      <c r="F1811" s="10">
        <f t="shared" si="54"/>
        <v>1.2285780490349862</v>
      </c>
    </row>
    <row r="1812" spans="1:6" ht="12.75">
      <c r="A1812" s="17" t="s">
        <v>1981</v>
      </c>
      <c r="B1812" s="31">
        <v>105943700</v>
      </c>
      <c r="C1812" s="31"/>
      <c r="D1812" s="31">
        <v>190289670</v>
      </c>
      <c r="E1812" s="17"/>
      <c r="F1812" s="14">
        <f t="shared" si="54"/>
        <v>1.7961395533665523</v>
      </c>
    </row>
    <row r="1813" spans="1:6" ht="12.75">
      <c r="A1813" s="17" t="s">
        <v>1982</v>
      </c>
      <c r="B1813" s="31">
        <v>261672600</v>
      </c>
      <c r="C1813" s="31"/>
      <c r="D1813" s="31">
        <v>304671910</v>
      </c>
      <c r="E1813" s="17"/>
      <c r="F1813" s="14">
        <f t="shared" si="54"/>
        <v>1.1643248471563319</v>
      </c>
    </row>
    <row r="1814" spans="1:6" ht="12.75">
      <c r="A1814" s="17" t="s">
        <v>1983</v>
      </c>
      <c r="B1814" s="31">
        <v>1093891200</v>
      </c>
      <c r="C1814" s="31"/>
      <c r="D1814" s="31">
        <v>1300614453</v>
      </c>
      <c r="E1814" s="17"/>
      <c r="F1814" s="14">
        <f t="shared" si="54"/>
        <v>1.1889797202866246</v>
      </c>
    </row>
    <row r="1815" spans="1:6" ht="12.75">
      <c r="A1815" s="8" t="s">
        <v>1123</v>
      </c>
      <c r="B1815" s="37">
        <f>SUM(B1816:B1819)</f>
        <v>2415370000</v>
      </c>
      <c r="C1815" s="37"/>
      <c r="D1815" s="37">
        <f>SUM(D1816:D1819)</f>
        <v>2729200761</v>
      </c>
      <c r="E1815" s="39"/>
      <c r="F1815" s="10">
        <f t="shared" si="54"/>
        <v>1.1299307191030774</v>
      </c>
    </row>
    <row r="1816" spans="1:6" ht="12.75">
      <c r="A1816" s="17" t="s">
        <v>1124</v>
      </c>
      <c r="B1816" s="31">
        <v>366230500</v>
      </c>
      <c r="C1816" s="31"/>
      <c r="D1816" s="31">
        <v>427577731</v>
      </c>
      <c r="E1816" s="17"/>
      <c r="F1816" s="14">
        <f t="shared" si="54"/>
        <v>1.1675098906289891</v>
      </c>
    </row>
    <row r="1817" spans="1:6" ht="12.75">
      <c r="A1817" s="17" t="s">
        <v>1125</v>
      </c>
      <c r="B1817" s="31">
        <v>310474900</v>
      </c>
      <c r="C1817" s="31"/>
      <c r="D1817" s="31">
        <v>381325560</v>
      </c>
      <c r="E1817" s="17"/>
      <c r="F1817" s="14">
        <f t="shared" si="54"/>
        <v>1.2282009270314604</v>
      </c>
    </row>
    <row r="1818" spans="1:6" ht="12.75">
      <c r="A1818" s="17" t="s">
        <v>392</v>
      </c>
      <c r="B1818" s="31">
        <v>1012435700</v>
      </c>
      <c r="C1818" s="31"/>
      <c r="D1818" s="31">
        <v>1122559120</v>
      </c>
      <c r="E1818" s="17"/>
      <c r="F1818" s="14">
        <f t="shared" si="54"/>
        <v>1.1087707792208434</v>
      </c>
    </row>
    <row r="1819" spans="1:6" ht="12.75">
      <c r="A1819" s="17" t="s">
        <v>2841</v>
      </c>
      <c r="B1819" s="31">
        <v>726228900</v>
      </c>
      <c r="C1819" s="31"/>
      <c r="D1819" s="31">
        <v>797738350</v>
      </c>
      <c r="E1819" s="17"/>
      <c r="F1819" s="14">
        <f t="shared" si="54"/>
        <v>1.098466819483499</v>
      </c>
    </row>
    <row r="1820" spans="1:6" ht="12.75">
      <c r="A1820" s="8" t="s">
        <v>1990</v>
      </c>
      <c r="B1820" s="37">
        <f>SUM(B1821:B1824)</f>
        <v>752400500</v>
      </c>
      <c r="C1820" s="37"/>
      <c r="D1820" s="37">
        <f>SUM(D1821:D1824)</f>
        <v>948074427</v>
      </c>
      <c r="E1820" s="39"/>
      <c r="F1820" s="10">
        <f t="shared" si="54"/>
        <v>1.2600661841665444</v>
      </c>
    </row>
    <row r="1821" spans="1:6" ht="12.75">
      <c r="A1821" s="17" t="s">
        <v>1991</v>
      </c>
      <c r="B1821" s="31">
        <v>172109400</v>
      </c>
      <c r="C1821" s="31"/>
      <c r="D1821" s="31">
        <v>216880872</v>
      </c>
      <c r="E1821" s="17"/>
      <c r="F1821" s="14">
        <f t="shared" si="54"/>
        <v>1.2601337986187855</v>
      </c>
    </row>
    <row r="1822" spans="1:6" ht="12.75">
      <c r="A1822" s="17" t="s">
        <v>1992</v>
      </c>
      <c r="B1822" s="31">
        <v>242024300</v>
      </c>
      <c r="C1822" s="31"/>
      <c r="D1822" s="31">
        <v>300989640</v>
      </c>
      <c r="E1822" s="17"/>
      <c r="F1822" s="14">
        <f t="shared" si="54"/>
        <v>1.2436339656803057</v>
      </c>
    </row>
    <row r="1823" spans="1:6" ht="12.75">
      <c r="A1823" s="17" t="s">
        <v>1993</v>
      </c>
      <c r="B1823" s="31">
        <v>193773800</v>
      </c>
      <c r="C1823" s="31"/>
      <c r="D1823" s="31">
        <v>245753765</v>
      </c>
      <c r="E1823" s="17"/>
      <c r="F1823" s="14">
        <f t="shared" si="54"/>
        <v>1.268250738747963</v>
      </c>
    </row>
    <row r="1824" spans="1:6" ht="12.75">
      <c r="A1824" s="17" t="s">
        <v>1994</v>
      </c>
      <c r="B1824" s="31">
        <v>144493000</v>
      </c>
      <c r="C1824" s="31"/>
      <c r="D1824" s="31">
        <v>184450150</v>
      </c>
      <c r="E1824" s="17"/>
      <c r="F1824" s="14">
        <f t="shared" si="54"/>
        <v>1.276533465288976</v>
      </c>
    </row>
    <row r="1825" spans="1:6" ht="12.75">
      <c r="A1825" s="8" t="s">
        <v>1995</v>
      </c>
      <c r="B1825" s="37">
        <f>SUM(B1826:B1827)</f>
        <v>1522088000</v>
      </c>
      <c r="C1825" s="37"/>
      <c r="D1825" s="37">
        <f>SUM(D1826:D1827)</f>
        <v>1709235338</v>
      </c>
      <c r="E1825" s="39"/>
      <c r="F1825" s="10">
        <f t="shared" si="54"/>
        <v>1.1229543482374211</v>
      </c>
    </row>
    <row r="1826" spans="1:6" ht="12.75">
      <c r="A1826" s="17" t="s">
        <v>1996</v>
      </c>
      <c r="B1826" s="31">
        <v>99666000</v>
      </c>
      <c r="C1826" s="31"/>
      <c r="D1826" s="31">
        <v>117494790</v>
      </c>
      <c r="E1826" s="17"/>
      <c r="F1826" s="14">
        <f t="shared" si="54"/>
        <v>1.1788853771597134</v>
      </c>
    </row>
    <row r="1827" spans="1:6" ht="12.75">
      <c r="A1827" s="17" t="s">
        <v>2930</v>
      </c>
      <c r="B1827" s="31">
        <v>1422422000</v>
      </c>
      <c r="C1827" s="31"/>
      <c r="D1827" s="31">
        <v>1591740548</v>
      </c>
      <c r="E1827" s="17"/>
      <c r="F1827" s="14">
        <f t="shared" si="54"/>
        <v>1.1190353833110005</v>
      </c>
    </row>
    <row r="1828" spans="1:6" ht="12.75">
      <c r="A1828" s="8" t="s">
        <v>1997</v>
      </c>
      <c r="B1828" s="37">
        <f>SUM(B1829:B1831)</f>
        <v>2430597100</v>
      </c>
      <c r="C1828" s="37"/>
      <c r="D1828" s="37">
        <f>SUM(D1829:D1831)</f>
        <v>2945144872</v>
      </c>
      <c r="E1828" s="39"/>
      <c r="F1828" s="10">
        <f t="shared" si="54"/>
        <v>1.211696036336092</v>
      </c>
    </row>
    <row r="1829" spans="1:6" ht="12.75">
      <c r="A1829" s="17" t="s">
        <v>1998</v>
      </c>
      <c r="B1829" s="31">
        <v>174923600</v>
      </c>
      <c r="C1829" s="31"/>
      <c r="D1829" s="31">
        <v>222648871</v>
      </c>
      <c r="E1829" s="17"/>
      <c r="F1829" s="14">
        <f t="shared" si="54"/>
        <v>1.2728349462279531</v>
      </c>
    </row>
    <row r="1830" spans="1:6" ht="12.75">
      <c r="A1830" s="17" t="s">
        <v>1999</v>
      </c>
      <c r="B1830" s="31">
        <v>13531400</v>
      </c>
      <c r="C1830" s="31"/>
      <c r="D1830" s="31">
        <v>19721050</v>
      </c>
      <c r="E1830" s="17"/>
      <c r="F1830" s="14">
        <f t="shared" si="54"/>
        <v>1.4574286474422455</v>
      </c>
    </row>
    <row r="1831" spans="1:6" ht="12.75">
      <c r="A1831" s="17" t="s">
        <v>2000</v>
      </c>
      <c r="B1831" s="31">
        <v>2242142100</v>
      </c>
      <c r="C1831" s="31"/>
      <c r="D1831" s="31">
        <v>2702774951</v>
      </c>
      <c r="E1831" s="17"/>
      <c r="F1831" s="14">
        <f t="shared" si="54"/>
        <v>1.2054432013920973</v>
      </c>
    </row>
    <row r="1833" spans="1:6" ht="12.75">
      <c r="A1833" s="49"/>
      <c r="B1833" s="11"/>
      <c r="C1833" s="11"/>
      <c r="D1833" s="11"/>
      <c r="E1833" s="11"/>
      <c r="F1833" s="45"/>
    </row>
    <row r="1834" spans="1:6" ht="12.75">
      <c r="A1834" s="46" t="s">
        <v>236</v>
      </c>
      <c r="B1834" s="47"/>
      <c r="C1834" s="47"/>
      <c r="D1834" s="47"/>
      <c r="E1834" s="47"/>
      <c r="F1834" s="48"/>
    </row>
    <row r="1836" spans="1:6" ht="12.75">
      <c r="A1836" s="20" t="s">
        <v>1448</v>
      </c>
      <c r="B1836" s="5">
        <v>2003</v>
      </c>
      <c r="C1836" s="5" t="s">
        <v>1449</v>
      </c>
      <c r="D1836" s="5">
        <v>2003</v>
      </c>
      <c r="E1836" s="20"/>
      <c r="F1836" s="50"/>
    </row>
    <row r="1837" spans="1:6" ht="13.5" thickBot="1">
      <c r="A1837" s="51" t="s">
        <v>1450</v>
      </c>
      <c r="B1837" s="52" t="s">
        <v>1451</v>
      </c>
      <c r="C1837" s="51"/>
      <c r="D1837" s="51" t="s">
        <v>1452</v>
      </c>
      <c r="E1837" s="51"/>
      <c r="F1837" s="53" t="s">
        <v>1453</v>
      </c>
    </row>
    <row r="1839" spans="1:6" ht="12.75">
      <c r="A1839" s="8" t="s">
        <v>2001</v>
      </c>
      <c r="B1839" s="37">
        <f>SUM(B1840:B1843)</f>
        <v>1203603200</v>
      </c>
      <c r="C1839" s="37"/>
      <c r="D1839" s="37">
        <f>SUM(D1840:D1843)</f>
        <v>1329205375</v>
      </c>
      <c r="E1839" s="39"/>
      <c r="F1839" s="10">
        <f aca="true" t="shared" si="55" ref="F1839:F1850">SUM(D1839/B1839)</f>
        <v>1.1043551354798657</v>
      </c>
    </row>
    <row r="1840" spans="1:6" ht="12.75">
      <c r="A1840" s="17" t="s">
        <v>1126</v>
      </c>
      <c r="B1840" s="31">
        <v>763764200</v>
      </c>
      <c r="C1840" s="31"/>
      <c r="D1840" s="31">
        <v>838587105</v>
      </c>
      <c r="E1840" s="17"/>
      <c r="F1840" s="14">
        <f t="shared" si="55"/>
        <v>1.097965975624414</v>
      </c>
    </row>
    <row r="1841" spans="1:6" ht="12.75">
      <c r="A1841" s="17" t="s">
        <v>1127</v>
      </c>
      <c r="B1841" s="31">
        <v>84152600</v>
      </c>
      <c r="C1841" s="31"/>
      <c r="D1841" s="31">
        <v>89774510</v>
      </c>
      <c r="E1841" s="17"/>
      <c r="F1841" s="14">
        <f t="shared" si="55"/>
        <v>1.0668061355204712</v>
      </c>
    </row>
    <row r="1842" spans="1:6" ht="12.75">
      <c r="A1842" s="17" t="s">
        <v>1128</v>
      </c>
      <c r="B1842" s="31">
        <v>30710800</v>
      </c>
      <c r="C1842" s="31"/>
      <c r="D1842" s="31">
        <v>33012350</v>
      </c>
      <c r="E1842" s="17"/>
      <c r="F1842" s="14">
        <f t="shared" si="55"/>
        <v>1.0749426911705329</v>
      </c>
    </row>
    <row r="1843" spans="1:6" ht="12.75">
      <c r="A1843" s="17" t="s">
        <v>1129</v>
      </c>
      <c r="B1843" s="31">
        <v>324975600</v>
      </c>
      <c r="C1843" s="31"/>
      <c r="D1843" s="31">
        <v>367831410</v>
      </c>
      <c r="E1843" s="17"/>
      <c r="F1843" s="14">
        <f t="shared" si="55"/>
        <v>1.1318739314582387</v>
      </c>
    </row>
    <row r="1844" spans="1:6" ht="12.75">
      <c r="A1844" s="15" t="s">
        <v>1130</v>
      </c>
      <c r="B1844" s="37">
        <f>SUM(B1845:B1850)</f>
        <v>940805300</v>
      </c>
      <c r="C1844" s="37"/>
      <c r="D1844" s="37">
        <f>SUM(D1845:D1850)</f>
        <v>1170077418</v>
      </c>
      <c r="E1844" s="39"/>
      <c r="F1844" s="10">
        <f t="shared" si="55"/>
        <v>1.2436977321450038</v>
      </c>
    </row>
    <row r="1845" spans="1:6" ht="12.75">
      <c r="A1845" s="11" t="s">
        <v>2190</v>
      </c>
      <c r="B1845" s="87">
        <v>142316500</v>
      </c>
      <c r="C1845" s="88"/>
      <c r="D1845" s="87">
        <v>164254890</v>
      </c>
      <c r="E1845" s="39"/>
      <c r="F1845" s="14">
        <f t="shared" si="55"/>
        <v>1.1541521186931945</v>
      </c>
    </row>
    <row r="1846" spans="1:6" ht="12.75">
      <c r="A1846" s="17" t="s">
        <v>1131</v>
      </c>
      <c r="B1846" s="31">
        <v>32344900</v>
      </c>
      <c r="C1846" s="31"/>
      <c r="D1846" s="31">
        <v>44750790</v>
      </c>
      <c r="E1846" s="17"/>
      <c r="F1846" s="14">
        <f t="shared" si="55"/>
        <v>1.3835501114549744</v>
      </c>
    </row>
    <row r="1847" spans="1:6" ht="12.75">
      <c r="A1847" s="17" t="s">
        <v>1132</v>
      </c>
      <c r="B1847" s="31">
        <v>130358100</v>
      </c>
      <c r="C1847" s="31"/>
      <c r="D1847" s="31">
        <v>186821362</v>
      </c>
      <c r="E1847" s="17"/>
      <c r="F1847" s="14">
        <f t="shared" si="55"/>
        <v>1.4331396514677646</v>
      </c>
    </row>
    <row r="1848" spans="1:6" ht="12.75">
      <c r="A1848" s="17" t="s">
        <v>1133</v>
      </c>
      <c r="B1848" s="31">
        <v>49055600</v>
      </c>
      <c r="C1848" s="31"/>
      <c r="D1848" s="31">
        <v>61393072</v>
      </c>
      <c r="E1848" s="17"/>
      <c r="F1848" s="14">
        <f t="shared" si="55"/>
        <v>1.2514997676106296</v>
      </c>
    </row>
    <row r="1849" spans="1:6" ht="12.75">
      <c r="A1849" s="17" t="s">
        <v>1134</v>
      </c>
      <c r="B1849" s="31">
        <v>317023600</v>
      </c>
      <c r="C1849" s="31"/>
      <c r="D1849" s="31">
        <v>374642084</v>
      </c>
      <c r="E1849" s="17"/>
      <c r="F1849" s="14">
        <f t="shared" si="55"/>
        <v>1.1817482483953876</v>
      </c>
    </row>
    <row r="1850" spans="1:6" ht="12.75">
      <c r="A1850" s="17" t="s">
        <v>1135</v>
      </c>
      <c r="B1850" s="31">
        <v>269706600</v>
      </c>
      <c r="C1850" s="31"/>
      <c r="D1850" s="31">
        <v>338215220</v>
      </c>
      <c r="E1850" s="17"/>
      <c r="F1850" s="14">
        <f t="shared" si="55"/>
        <v>1.2540116556287462</v>
      </c>
    </row>
    <row r="1851" spans="1:6" ht="12.75">
      <c r="A1851" s="17"/>
      <c r="B1851" s="31"/>
      <c r="C1851" s="31"/>
      <c r="D1851" s="31"/>
      <c r="E1851" s="17"/>
      <c r="F1851" s="14"/>
    </row>
    <row r="1852" spans="1:6" ht="12.75">
      <c r="A1852" s="17"/>
      <c r="B1852" s="31"/>
      <c r="C1852" s="31"/>
      <c r="D1852" s="31"/>
      <c r="E1852" s="17"/>
      <c r="F1852" s="14"/>
    </row>
    <row r="1853" spans="1:6" ht="15.75">
      <c r="A1853" s="23" t="s">
        <v>1688</v>
      </c>
      <c r="B1853" s="37">
        <f>+B1784+B1788+B1793+B1797+B1798+B1803+B1806+B1810+B1811+B1815+B1820+B1825+B1828+B1839+B1844</f>
        <v>23734889100</v>
      </c>
      <c r="C1853" s="37"/>
      <c r="D1853" s="37">
        <f>+D1784+D1788+D1793+D1797+D1798+D1803+D1806+D1810+D1811+D1815+D1820+D1825+D1828+D1839+D1844</f>
        <v>27556099162</v>
      </c>
      <c r="E1853" s="39"/>
      <c r="F1853" s="10">
        <f>SUM(D1853/B1853)</f>
        <v>1.1609954883673756</v>
      </c>
    </row>
    <row r="1854" spans="1:6" ht="15.75">
      <c r="A1854" s="23"/>
      <c r="B1854" s="65"/>
      <c r="C1854" s="65"/>
      <c r="D1854" s="65"/>
      <c r="E1854" s="62"/>
      <c r="F1854" s="62"/>
    </row>
    <row r="1855" spans="1:6" ht="15.75">
      <c r="A1855" s="23"/>
      <c r="B1855" s="65"/>
      <c r="C1855" s="65"/>
      <c r="D1855" s="65"/>
      <c r="E1855" s="62"/>
      <c r="F1855" s="62"/>
    </row>
    <row r="1858" spans="1:6" ht="12.75">
      <c r="A1858" s="17" t="s">
        <v>2184</v>
      </c>
      <c r="B1858" s="17" t="s">
        <v>1136</v>
      </c>
      <c r="C1858" s="17"/>
      <c r="D1858" s="38" t="s">
        <v>1137</v>
      </c>
      <c r="E1858" s="38"/>
      <c r="F1858" s="38"/>
    </row>
    <row r="1859" spans="1:6" ht="12.75">
      <c r="A1859" s="17" t="s">
        <v>1138</v>
      </c>
      <c r="B1859" s="17" t="s">
        <v>1139</v>
      </c>
      <c r="C1859" s="17"/>
      <c r="D1859" s="38" t="s">
        <v>1137</v>
      </c>
      <c r="E1859" s="38"/>
      <c r="F1859" s="38"/>
    </row>
    <row r="1862" spans="1:6" ht="12.75">
      <c r="A1862" s="46" t="s">
        <v>1140</v>
      </c>
      <c r="B1862" s="47"/>
      <c r="C1862" s="47"/>
      <c r="D1862" s="47"/>
      <c r="E1862" s="47"/>
      <c r="F1862" s="48"/>
    </row>
    <row r="1863" spans="1:6" ht="12.75">
      <c r="A1863" s="49"/>
      <c r="B1863" s="11"/>
      <c r="C1863" s="11"/>
      <c r="D1863" s="11"/>
      <c r="E1863" s="11"/>
      <c r="F1863" s="45"/>
    </row>
    <row r="1864" spans="1:6" ht="12.75">
      <c r="A1864" s="20" t="s">
        <v>1448</v>
      </c>
      <c r="B1864" s="5">
        <v>2003</v>
      </c>
      <c r="C1864" s="5" t="s">
        <v>1449</v>
      </c>
      <c r="D1864" s="5">
        <v>2003</v>
      </c>
      <c r="E1864" s="20"/>
      <c r="F1864" s="50"/>
    </row>
    <row r="1865" spans="1:6" ht="13.5" thickBot="1">
      <c r="A1865" s="51" t="s">
        <v>1450</v>
      </c>
      <c r="B1865" s="52" t="s">
        <v>1451</v>
      </c>
      <c r="C1865" s="51"/>
      <c r="D1865" s="51" t="s">
        <v>1452</v>
      </c>
      <c r="E1865" s="51"/>
      <c r="F1865" s="53" t="s">
        <v>1453</v>
      </c>
    </row>
    <row r="1866" spans="1:6" ht="12.75">
      <c r="A1866" s="11"/>
      <c r="B1866" s="13"/>
      <c r="C1866" s="13"/>
      <c r="D1866" s="13"/>
      <c r="E1866" s="11"/>
      <c r="F1866" s="45"/>
    </row>
    <row r="1867" spans="1:6" ht="12.75">
      <c r="A1867" s="8" t="s">
        <v>1141</v>
      </c>
      <c r="B1867" s="37">
        <f>SUM(B1868:B1870)</f>
        <v>120504800</v>
      </c>
      <c r="C1867" s="37"/>
      <c r="D1867" s="37">
        <f>SUM(D1868:D1870)</f>
        <v>26537055</v>
      </c>
      <c r="E1867" s="39"/>
      <c r="F1867" s="10">
        <f aca="true" t="shared" si="56" ref="F1867:F1880">SUM(D1867/B1867)</f>
        <v>0.22021575074187916</v>
      </c>
    </row>
    <row r="1868" spans="1:6" ht="12.75">
      <c r="A1868" s="17" t="s">
        <v>1142</v>
      </c>
      <c r="B1868" s="31">
        <v>50088600</v>
      </c>
      <c r="C1868" s="31"/>
      <c r="D1868" s="31">
        <v>12470410</v>
      </c>
      <c r="E1868" s="17"/>
      <c r="F1868" s="14">
        <f t="shared" si="56"/>
        <v>0.24896703042209206</v>
      </c>
    </row>
    <row r="1869" spans="1:6" ht="12.75">
      <c r="A1869" s="17" t="s">
        <v>1143</v>
      </c>
      <c r="B1869" s="31">
        <v>52768700</v>
      </c>
      <c r="C1869" s="31"/>
      <c r="D1869" s="31">
        <v>10804425</v>
      </c>
      <c r="E1869" s="17"/>
      <c r="F1869" s="14">
        <f t="shared" si="56"/>
        <v>0.2047506381623955</v>
      </c>
    </row>
    <row r="1870" spans="1:6" ht="12.75">
      <c r="A1870" s="17" t="s">
        <v>1144</v>
      </c>
      <c r="B1870" s="31">
        <v>17647500</v>
      </c>
      <c r="C1870" s="31"/>
      <c r="D1870" s="31">
        <v>3262220</v>
      </c>
      <c r="E1870" s="17"/>
      <c r="F1870" s="14">
        <f t="shared" si="56"/>
        <v>0.18485451197053407</v>
      </c>
    </row>
    <row r="1871" spans="1:6" ht="12.75">
      <c r="A1871" s="8" t="s">
        <v>1145</v>
      </c>
      <c r="B1871" s="37">
        <f>SUM(B1872:B1875)</f>
        <v>195074000</v>
      </c>
      <c r="C1871" s="37"/>
      <c r="D1871" s="37">
        <f>SUM(D1872:D1875)</f>
        <v>39943370</v>
      </c>
      <c r="E1871" s="39"/>
      <c r="F1871" s="10">
        <f t="shared" si="56"/>
        <v>0.20476009104237367</v>
      </c>
    </row>
    <row r="1872" spans="1:6" ht="12.75">
      <c r="A1872" s="17" t="s">
        <v>1146</v>
      </c>
      <c r="B1872" s="31">
        <v>16558800</v>
      </c>
      <c r="C1872" s="31"/>
      <c r="D1872" s="31">
        <v>3126150</v>
      </c>
      <c r="E1872" s="17"/>
      <c r="F1872" s="14">
        <f t="shared" si="56"/>
        <v>0.18879085440973983</v>
      </c>
    </row>
    <row r="1873" spans="1:6" ht="12.75">
      <c r="A1873" s="17" t="s">
        <v>1147</v>
      </c>
      <c r="B1873" s="31">
        <v>96574300</v>
      </c>
      <c r="C1873" s="31"/>
      <c r="D1873" s="31">
        <v>20878900</v>
      </c>
      <c r="E1873" s="17"/>
      <c r="F1873" s="14">
        <f t="shared" si="56"/>
        <v>0.21619519892973596</v>
      </c>
    </row>
    <row r="1874" spans="1:6" ht="12.75">
      <c r="A1874" s="17" t="s">
        <v>1144</v>
      </c>
      <c r="B1874" s="31">
        <v>70198600</v>
      </c>
      <c r="C1874" s="31"/>
      <c r="D1874" s="31">
        <v>13471050</v>
      </c>
      <c r="E1874" s="17"/>
      <c r="F1874" s="14">
        <f t="shared" si="56"/>
        <v>0.19189912619339985</v>
      </c>
    </row>
    <row r="1875" spans="1:6" ht="12.75">
      <c r="A1875" s="17" t="s">
        <v>1148</v>
      </c>
      <c r="B1875" s="31">
        <v>11742300</v>
      </c>
      <c r="C1875" s="31"/>
      <c r="D1875" s="31">
        <v>2467270</v>
      </c>
      <c r="E1875" s="17"/>
      <c r="F1875" s="14">
        <f t="shared" si="56"/>
        <v>0.2101181199594628</v>
      </c>
    </row>
    <row r="1876" spans="1:6" ht="12.75">
      <c r="A1876" s="8" t="s">
        <v>1149</v>
      </c>
      <c r="B1876" s="37">
        <f>SUM(B1877:B1880)</f>
        <v>704855300</v>
      </c>
      <c r="C1876" s="37"/>
      <c r="D1876" s="37">
        <f>SUM(D1877:D1880)</f>
        <v>118466085</v>
      </c>
      <c r="E1876" s="39"/>
      <c r="F1876" s="10">
        <f t="shared" si="56"/>
        <v>0.16807149637663218</v>
      </c>
    </row>
    <row r="1877" spans="1:6" ht="12.75">
      <c r="A1877" s="17" t="s">
        <v>1150</v>
      </c>
      <c r="B1877" s="31">
        <v>18905400</v>
      </c>
      <c r="C1877" s="31"/>
      <c r="D1877" s="31">
        <v>3573210</v>
      </c>
      <c r="E1877" s="17"/>
      <c r="F1877" s="14">
        <f t="shared" si="56"/>
        <v>0.18900472880764227</v>
      </c>
    </row>
    <row r="1878" spans="1:6" ht="12.75">
      <c r="A1878" s="17" t="s">
        <v>2867</v>
      </c>
      <c r="B1878" s="31">
        <v>127273900</v>
      </c>
      <c r="C1878" s="31"/>
      <c r="D1878" s="31">
        <v>20495270</v>
      </c>
      <c r="E1878" s="17"/>
      <c r="F1878" s="14">
        <f t="shared" si="56"/>
        <v>0.16103278048366554</v>
      </c>
    </row>
    <row r="1879" spans="1:6" ht="12.75">
      <c r="A1879" s="17" t="s">
        <v>2868</v>
      </c>
      <c r="B1879" s="31">
        <v>51512600</v>
      </c>
      <c r="C1879" s="31"/>
      <c r="D1879" s="31">
        <v>10858195</v>
      </c>
      <c r="E1879" s="17"/>
      <c r="F1879" s="14">
        <f t="shared" si="56"/>
        <v>0.21078716663495922</v>
      </c>
    </row>
    <row r="1880" spans="1:6" ht="12.75">
      <c r="A1880" s="17" t="s">
        <v>2238</v>
      </c>
      <c r="B1880" s="31">
        <v>507163400</v>
      </c>
      <c r="C1880" s="31"/>
      <c r="D1880" s="31">
        <v>83539410</v>
      </c>
      <c r="E1880" s="17"/>
      <c r="F1880" s="14">
        <f t="shared" si="56"/>
        <v>0.16471892490664744</v>
      </c>
    </row>
    <row r="1881" spans="1:6" ht="12.75">
      <c r="A1881" s="17"/>
      <c r="B1881" s="31"/>
      <c r="C1881" s="31"/>
      <c r="D1881" s="31"/>
      <c r="E1881" s="17"/>
      <c r="F1881" s="14"/>
    </row>
    <row r="1882" spans="1:6" ht="12.75">
      <c r="A1882" s="17"/>
      <c r="B1882" s="17"/>
      <c r="C1882" s="17"/>
      <c r="D1882" s="17"/>
      <c r="E1882" s="17"/>
      <c r="F1882" s="14"/>
    </row>
    <row r="1883" spans="1:6" ht="15.75">
      <c r="A1883" s="23" t="s">
        <v>1688</v>
      </c>
      <c r="B1883" s="37">
        <f>+B1867+B1871+B1876</f>
        <v>1020434100</v>
      </c>
      <c r="C1883" s="37"/>
      <c r="D1883" s="37">
        <f>+D1867+D1871+D1876</f>
        <v>184946510</v>
      </c>
      <c r="E1883" s="39"/>
      <c r="F1883" s="10">
        <f>SUM(D1883/B1883)</f>
        <v>0.18124297296611314</v>
      </c>
    </row>
    <row r="1884" spans="1:6" ht="12.75">
      <c r="A1884" s="17"/>
      <c r="B1884" s="17"/>
      <c r="C1884" s="17"/>
      <c r="D1884" s="17"/>
      <c r="E1884" s="17"/>
      <c r="F1884" s="10"/>
    </row>
    <row r="1886" spans="1:5" ht="12.75">
      <c r="A1886" s="17" t="s">
        <v>2869</v>
      </c>
      <c r="B1886" s="17" t="s">
        <v>2870</v>
      </c>
      <c r="C1886" s="17"/>
      <c r="D1886" s="38" t="s">
        <v>2871</v>
      </c>
      <c r="E1886" s="38"/>
    </row>
    <row r="1887" spans="1:5" ht="12.75">
      <c r="A1887" s="17" t="s">
        <v>2872</v>
      </c>
      <c r="B1887" s="17" t="s">
        <v>2873</v>
      </c>
      <c r="C1887" s="17"/>
      <c r="D1887" s="38" t="s">
        <v>2874</v>
      </c>
      <c r="E1887" s="38"/>
    </row>
    <row r="1888" spans="1:5" ht="12.75">
      <c r="A1888" s="17" t="s">
        <v>2875</v>
      </c>
      <c r="B1888" s="17" t="s">
        <v>2876</v>
      </c>
      <c r="C1888" s="17"/>
      <c r="D1888" s="38" t="s">
        <v>2877</v>
      </c>
      <c r="E1888" s="38"/>
    </row>
    <row r="1889" spans="1:5" ht="12.75">
      <c r="A1889" s="17" t="s">
        <v>2878</v>
      </c>
      <c r="B1889" s="17" t="s">
        <v>2876</v>
      </c>
      <c r="C1889" s="17"/>
      <c r="D1889" s="38" t="s">
        <v>2877</v>
      </c>
      <c r="E1889" s="38"/>
    </row>
    <row r="1893" spans="1:6" ht="12.75">
      <c r="A1893" s="46" t="s">
        <v>2879</v>
      </c>
      <c r="B1893" s="47"/>
      <c r="C1893" s="47"/>
      <c r="D1893" s="47"/>
      <c r="E1893" s="47"/>
      <c r="F1893" s="48"/>
    </row>
    <row r="1894" spans="1:6" ht="12.75">
      <c r="A1894" s="49"/>
      <c r="B1894" s="11"/>
      <c r="C1894" s="11"/>
      <c r="D1894" s="11"/>
      <c r="E1894" s="11"/>
      <c r="F1894" s="45"/>
    </row>
    <row r="1895" spans="1:6" ht="12.75">
      <c r="A1895" s="20" t="s">
        <v>1448</v>
      </c>
      <c r="B1895" s="5">
        <v>2003</v>
      </c>
      <c r="C1895" s="5" t="s">
        <v>1449</v>
      </c>
      <c r="D1895" s="5">
        <v>2003</v>
      </c>
      <c r="E1895" s="20"/>
      <c r="F1895" s="50"/>
    </row>
    <row r="1896" spans="1:6" ht="13.5" thickBot="1">
      <c r="A1896" s="51" t="s">
        <v>1450</v>
      </c>
      <c r="B1896" s="52" t="s">
        <v>1451</v>
      </c>
      <c r="C1896" s="51"/>
      <c r="D1896" s="51" t="s">
        <v>1452</v>
      </c>
      <c r="E1896" s="51"/>
      <c r="F1896" s="53" t="s">
        <v>1453</v>
      </c>
    </row>
    <row r="1897" spans="1:6" ht="12.75">
      <c r="A1897" s="11"/>
      <c r="B1897" s="13"/>
      <c r="C1897" s="13"/>
      <c r="D1897" s="13"/>
      <c r="E1897" s="11"/>
      <c r="F1897" s="45"/>
    </row>
    <row r="1898" spans="1:6" ht="12.75">
      <c r="A1898" s="8" t="s">
        <v>311</v>
      </c>
      <c r="B1898" s="37">
        <f>SUM(B1899:B1909)</f>
        <v>311817700</v>
      </c>
      <c r="C1898" s="37"/>
      <c r="D1898" s="37">
        <f>SUM(D1899:D1909)</f>
        <v>336494338</v>
      </c>
      <c r="E1898" s="39"/>
      <c r="F1898" s="10">
        <f aca="true" t="shared" si="57" ref="F1898:F1903">SUM(D1898/B1898)</f>
        <v>1.0791380284057</v>
      </c>
    </row>
    <row r="1899" spans="1:6" ht="12.75">
      <c r="A1899" s="17" t="s">
        <v>1330</v>
      </c>
      <c r="B1899" s="31">
        <v>34214100</v>
      </c>
      <c r="C1899" s="31"/>
      <c r="D1899" s="31">
        <v>42921270</v>
      </c>
      <c r="E1899" s="17"/>
      <c r="F1899" s="14">
        <f t="shared" si="57"/>
        <v>1.254490692433821</v>
      </c>
    </row>
    <row r="1900" spans="1:6" ht="12.75">
      <c r="A1900" s="17" t="s">
        <v>312</v>
      </c>
      <c r="B1900" s="31">
        <v>122569100</v>
      </c>
      <c r="C1900" s="31"/>
      <c r="D1900" s="31">
        <v>183484900</v>
      </c>
      <c r="E1900" s="17"/>
      <c r="F1900" s="14">
        <f t="shared" si="57"/>
        <v>1.4969914929619292</v>
      </c>
    </row>
    <row r="1901" spans="1:6" ht="12.75">
      <c r="A1901" s="17" t="s">
        <v>313</v>
      </c>
      <c r="B1901" s="31">
        <v>3953000</v>
      </c>
      <c r="C1901" s="31"/>
      <c r="D1901" s="31">
        <v>5969250</v>
      </c>
      <c r="E1901" s="17"/>
      <c r="F1901" s="14">
        <f t="shared" si="57"/>
        <v>1.5100556539337213</v>
      </c>
    </row>
    <row r="1902" spans="1:6" ht="12.75">
      <c r="A1902" s="17" t="s">
        <v>41</v>
      </c>
      <c r="B1902" s="31">
        <v>48407800</v>
      </c>
      <c r="C1902" s="31"/>
      <c r="D1902" s="31">
        <v>60523000</v>
      </c>
      <c r="E1902" s="17"/>
      <c r="F1902" s="14">
        <f t="shared" si="57"/>
        <v>1.250273716219287</v>
      </c>
    </row>
    <row r="1903" spans="1:6" ht="12.75">
      <c r="A1903" s="17" t="s">
        <v>314</v>
      </c>
      <c r="B1903" s="31">
        <v>29982500</v>
      </c>
      <c r="C1903" s="31"/>
      <c r="D1903" s="31">
        <v>13089300</v>
      </c>
      <c r="E1903" s="17"/>
      <c r="F1903" s="14">
        <f t="shared" si="57"/>
        <v>0.43656466271991995</v>
      </c>
    </row>
    <row r="1904" spans="1:6" ht="12.75">
      <c r="A1904" s="40" t="s">
        <v>315</v>
      </c>
      <c r="B1904" s="31"/>
      <c r="C1904" s="31"/>
      <c r="D1904" s="31"/>
      <c r="E1904" s="17"/>
      <c r="F1904" s="14"/>
    </row>
    <row r="1905" spans="1:6" ht="12.75">
      <c r="A1905" s="17" t="s">
        <v>316</v>
      </c>
      <c r="B1905" s="31">
        <v>12944300</v>
      </c>
      <c r="C1905" s="31"/>
      <c r="D1905" s="31">
        <v>4774250</v>
      </c>
      <c r="E1905" s="17"/>
      <c r="F1905" s="14">
        <f>SUM(D1905/B1905)</f>
        <v>0.3688302959603841</v>
      </c>
    </row>
    <row r="1906" spans="1:6" ht="12.75">
      <c r="A1906" s="40" t="s">
        <v>315</v>
      </c>
      <c r="B1906" s="31"/>
      <c r="C1906" s="31"/>
      <c r="D1906" s="31"/>
      <c r="E1906" s="17"/>
      <c r="F1906" s="14"/>
    </row>
    <row r="1907" spans="1:6" ht="12.75">
      <c r="A1907" s="17" t="s">
        <v>317</v>
      </c>
      <c r="B1907" s="31">
        <v>37647500</v>
      </c>
      <c r="C1907" s="31"/>
      <c r="D1907" s="31">
        <v>16493409</v>
      </c>
      <c r="E1907" s="17"/>
      <c r="F1907" s="14">
        <f>SUM(D1907/B1907)</f>
        <v>0.43810104256590743</v>
      </c>
    </row>
    <row r="1908" spans="1:6" ht="12.75">
      <c r="A1908" s="40" t="s">
        <v>318</v>
      </c>
      <c r="B1908" s="31"/>
      <c r="C1908" s="31"/>
      <c r="D1908" s="31"/>
      <c r="E1908" s="17"/>
      <c r="F1908" s="14"/>
    </row>
    <row r="1909" spans="1:6" ht="12.75">
      <c r="A1909" s="17" t="s">
        <v>1148</v>
      </c>
      <c r="B1909" s="31">
        <v>22099400</v>
      </c>
      <c r="C1909" s="31"/>
      <c r="D1909" s="31">
        <v>9238959</v>
      </c>
      <c r="E1909" s="17"/>
      <c r="F1909" s="14">
        <f>SUM(D1909/B1909)</f>
        <v>0.41806379358715623</v>
      </c>
    </row>
    <row r="1910" spans="1:6" ht="12.75">
      <c r="A1910" s="40" t="s">
        <v>318</v>
      </c>
      <c r="B1910" s="31"/>
      <c r="C1910" s="31"/>
      <c r="D1910" s="31"/>
      <c r="E1910" s="17"/>
      <c r="F1910" s="14"/>
    </row>
    <row r="1911" spans="1:6" ht="12.75">
      <c r="A1911" s="8" t="s">
        <v>319</v>
      </c>
      <c r="B1911" s="37">
        <v>1973854000</v>
      </c>
      <c r="C1911" s="89"/>
      <c r="D1911" s="37">
        <v>2619508800</v>
      </c>
      <c r="E1911" s="39"/>
      <c r="F1911" s="10">
        <f aca="true" t="shared" si="58" ref="F1911:F1923">SUM(D1911/B1911)</f>
        <v>1.3271036256987598</v>
      </c>
    </row>
    <row r="1912" spans="1:6" ht="12.75">
      <c r="A1912" s="8" t="s">
        <v>320</v>
      </c>
      <c r="B1912" s="37">
        <f>SUM(B1913:B1913)</f>
        <v>544842800</v>
      </c>
      <c r="C1912" s="37"/>
      <c r="D1912" s="37">
        <f>SUM(D1913:D1913)</f>
        <v>635398680</v>
      </c>
      <c r="E1912" s="39"/>
      <c r="F1912" s="10">
        <f t="shared" si="58"/>
        <v>1.1662055183623607</v>
      </c>
    </row>
    <row r="1913" spans="1:6" ht="12.75">
      <c r="A1913" s="17" t="s">
        <v>1311</v>
      </c>
      <c r="B1913" s="31">
        <v>544842800</v>
      </c>
      <c r="C1913" s="31"/>
      <c r="D1913" s="31">
        <v>635398680</v>
      </c>
      <c r="E1913" s="17"/>
      <c r="F1913" s="14">
        <f t="shared" si="58"/>
        <v>1.1662055183623607</v>
      </c>
    </row>
    <row r="1914" spans="1:6" ht="12.75">
      <c r="A1914" s="8" t="s">
        <v>321</v>
      </c>
      <c r="B1914" s="37">
        <f>SUM(B1915:B1919)</f>
        <v>712892600</v>
      </c>
      <c r="C1914" s="37"/>
      <c r="D1914" s="37">
        <f>SUM(D1915:D1919)</f>
        <v>729257600</v>
      </c>
      <c r="E1914" s="39"/>
      <c r="F1914" s="10">
        <f t="shared" si="58"/>
        <v>1.022955772019516</v>
      </c>
    </row>
    <row r="1915" spans="1:6" ht="12.75">
      <c r="A1915" s="17" t="s">
        <v>322</v>
      </c>
      <c r="B1915" s="31">
        <v>60432500</v>
      </c>
      <c r="C1915" s="31"/>
      <c r="D1915" s="31">
        <v>66215340</v>
      </c>
      <c r="E1915" s="17"/>
      <c r="F1915" s="14">
        <f t="shared" si="58"/>
        <v>1.0956908947999835</v>
      </c>
    </row>
    <row r="1916" spans="1:6" ht="12.75">
      <c r="A1916" s="17" t="s">
        <v>323</v>
      </c>
      <c r="B1916" s="31">
        <v>9855900</v>
      </c>
      <c r="C1916" s="31"/>
      <c r="D1916" s="31">
        <v>11647670</v>
      </c>
      <c r="E1916" s="17"/>
      <c r="F1916" s="14">
        <f t="shared" si="58"/>
        <v>1.1817966903073287</v>
      </c>
    </row>
    <row r="1917" spans="1:6" ht="12.75">
      <c r="A1917" s="17" t="s">
        <v>1305</v>
      </c>
      <c r="B1917" s="31">
        <v>460755500</v>
      </c>
      <c r="C1917" s="31"/>
      <c r="D1917" s="31">
        <v>441492360</v>
      </c>
      <c r="E1917" s="17"/>
      <c r="F1917" s="14">
        <f t="shared" si="58"/>
        <v>0.9581922733423692</v>
      </c>
    </row>
    <row r="1918" spans="1:6" ht="12.75">
      <c r="A1918" s="17" t="s">
        <v>324</v>
      </c>
      <c r="B1918" s="31">
        <v>43138900</v>
      </c>
      <c r="C1918" s="31"/>
      <c r="D1918" s="31">
        <v>51871530</v>
      </c>
      <c r="E1918" s="17"/>
      <c r="F1918" s="14">
        <f t="shared" si="58"/>
        <v>1.2024305209451331</v>
      </c>
    </row>
    <row r="1919" spans="1:6" ht="12.75">
      <c r="A1919" s="17" t="s">
        <v>325</v>
      </c>
      <c r="B1919" s="31">
        <v>138709800</v>
      </c>
      <c r="C1919" s="31"/>
      <c r="D1919" s="31">
        <v>158030700</v>
      </c>
      <c r="E1919" s="17"/>
      <c r="F1919" s="14">
        <f t="shared" si="58"/>
        <v>1.139290086208761</v>
      </c>
    </row>
    <row r="1920" spans="1:6" ht="12.75">
      <c r="A1920" s="8" t="s">
        <v>326</v>
      </c>
      <c r="B1920" s="37">
        <f>SUM(B1921:B1926)</f>
        <v>574423700</v>
      </c>
      <c r="C1920" s="37"/>
      <c r="D1920" s="37">
        <f>SUM(D1921:D1926)</f>
        <v>676893260</v>
      </c>
      <c r="E1920" s="39"/>
      <c r="F1920" s="10">
        <f t="shared" si="58"/>
        <v>1.178386720464354</v>
      </c>
    </row>
    <row r="1921" spans="1:6" ht="12.75">
      <c r="A1921" s="17" t="s">
        <v>327</v>
      </c>
      <c r="B1921" s="31">
        <v>129707200</v>
      </c>
      <c r="C1921" s="31"/>
      <c r="D1921" s="31">
        <v>160978360</v>
      </c>
      <c r="E1921" s="17"/>
      <c r="F1921" s="14">
        <f t="shared" si="58"/>
        <v>1.2410903943651548</v>
      </c>
    </row>
    <row r="1922" spans="1:6" ht="12.75">
      <c r="A1922" s="17" t="s">
        <v>113</v>
      </c>
      <c r="B1922" s="31">
        <v>58943700</v>
      </c>
      <c r="C1922" s="31"/>
      <c r="D1922" s="31">
        <v>67121450</v>
      </c>
      <c r="E1922" s="17"/>
      <c r="F1922" s="14">
        <f t="shared" si="58"/>
        <v>1.1387383214830422</v>
      </c>
    </row>
    <row r="1923" spans="1:6" ht="12.75">
      <c r="A1923" s="17" t="s">
        <v>328</v>
      </c>
      <c r="B1923" s="31">
        <v>12918800</v>
      </c>
      <c r="C1923" s="31"/>
      <c r="D1923" s="31">
        <v>16479270</v>
      </c>
      <c r="E1923" s="17"/>
      <c r="F1923" s="14">
        <f t="shared" si="58"/>
        <v>1.2756037712481036</v>
      </c>
    </row>
    <row r="1924" spans="1:6" ht="12.75">
      <c r="A1924" s="40" t="s">
        <v>329</v>
      </c>
      <c r="B1924" s="31"/>
      <c r="C1924" s="31"/>
      <c r="D1924" s="31"/>
      <c r="E1924" s="17"/>
      <c r="F1924" s="14"/>
    </row>
    <row r="1925" spans="1:6" ht="12.75">
      <c r="A1925" s="17" t="s">
        <v>330</v>
      </c>
      <c r="B1925" s="31">
        <v>172926700</v>
      </c>
      <c r="C1925" s="31"/>
      <c r="D1925" s="31">
        <v>197530800</v>
      </c>
      <c r="E1925" s="17"/>
      <c r="F1925" s="14">
        <f aca="true" t="shared" si="59" ref="F1925:F1945">SUM(D1925/B1925)</f>
        <v>1.1422805153859987</v>
      </c>
    </row>
    <row r="1926" spans="1:6" ht="12.75">
      <c r="A1926" s="17" t="s">
        <v>40</v>
      </c>
      <c r="B1926" s="31">
        <v>199927300</v>
      </c>
      <c r="C1926" s="31"/>
      <c r="D1926" s="31">
        <v>234783380</v>
      </c>
      <c r="E1926" s="17"/>
      <c r="F1926" s="14">
        <f t="shared" si="59"/>
        <v>1.1743437739618352</v>
      </c>
    </row>
    <row r="1927" spans="1:6" ht="12.75">
      <c r="A1927" s="8" t="s">
        <v>331</v>
      </c>
      <c r="B1927" s="37">
        <f>SUM(B1928:B1930)</f>
        <v>325775000</v>
      </c>
      <c r="C1927" s="37"/>
      <c r="D1927" s="37">
        <f>SUM(D1928:D1930)</f>
        <v>391079930</v>
      </c>
      <c r="E1927" s="39"/>
      <c r="F1927" s="10">
        <f t="shared" si="59"/>
        <v>1.2004602256158392</v>
      </c>
    </row>
    <row r="1928" spans="1:6" ht="12.75">
      <c r="A1928" s="17" t="s">
        <v>332</v>
      </c>
      <c r="B1928" s="31">
        <v>88500500</v>
      </c>
      <c r="C1928" s="31"/>
      <c r="D1928" s="31">
        <v>105558040</v>
      </c>
      <c r="E1928" s="17"/>
      <c r="F1928" s="14">
        <f t="shared" si="59"/>
        <v>1.192739476048158</v>
      </c>
    </row>
    <row r="1929" spans="1:6" ht="12.75">
      <c r="A1929" s="17" t="s">
        <v>873</v>
      </c>
      <c r="B1929" s="31">
        <v>168601600</v>
      </c>
      <c r="C1929" s="31"/>
      <c r="D1929" s="31">
        <v>194299080</v>
      </c>
      <c r="E1929" s="17"/>
      <c r="F1929" s="14">
        <f t="shared" si="59"/>
        <v>1.1524153981931369</v>
      </c>
    </row>
    <row r="1930" spans="1:6" ht="12.75">
      <c r="A1930" s="17" t="s">
        <v>333</v>
      </c>
      <c r="B1930" s="31">
        <v>68672900</v>
      </c>
      <c r="C1930" s="31"/>
      <c r="D1930" s="31">
        <v>91222810</v>
      </c>
      <c r="E1930" s="17"/>
      <c r="F1930" s="14">
        <f t="shared" si="59"/>
        <v>1.328366939505977</v>
      </c>
    </row>
    <row r="1931" spans="1:6" ht="12.75">
      <c r="A1931" s="8" t="s">
        <v>2043</v>
      </c>
      <c r="B1931" s="37">
        <v>538540800</v>
      </c>
      <c r="C1931" s="89"/>
      <c r="D1931" s="37">
        <v>647737260</v>
      </c>
      <c r="E1931" s="39"/>
      <c r="F1931" s="10">
        <f t="shared" si="59"/>
        <v>1.2027635789154694</v>
      </c>
    </row>
    <row r="1932" spans="1:6" ht="12.75">
      <c r="A1932" s="8" t="s">
        <v>2044</v>
      </c>
      <c r="B1932" s="37">
        <f>SUM(B1933:B1934)</f>
        <v>169166400</v>
      </c>
      <c r="C1932" s="37"/>
      <c r="D1932" s="37">
        <f>SUM(D1933:D1934)</f>
        <v>220286888</v>
      </c>
      <c r="E1932" s="39"/>
      <c r="F1932" s="10">
        <f t="shared" si="59"/>
        <v>1.3021905532067835</v>
      </c>
    </row>
    <row r="1933" spans="1:6" ht="12.75">
      <c r="A1933" s="17" t="s">
        <v>2045</v>
      </c>
      <c r="B1933" s="31">
        <v>108603900</v>
      </c>
      <c r="C1933" s="31"/>
      <c r="D1933" s="31">
        <v>144705500</v>
      </c>
      <c r="E1933" s="17"/>
      <c r="F1933" s="14">
        <f t="shared" si="59"/>
        <v>1.3324153184185834</v>
      </c>
    </row>
    <row r="1934" spans="1:6" ht="12.75">
      <c r="A1934" s="17" t="s">
        <v>2046</v>
      </c>
      <c r="B1934" s="31">
        <v>60562500</v>
      </c>
      <c r="C1934" s="31"/>
      <c r="D1934" s="31">
        <v>75581388</v>
      </c>
      <c r="E1934" s="17"/>
      <c r="F1934" s="14">
        <f t="shared" si="59"/>
        <v>1.2479898947368422</v>
      </c>
    </row>
    <row r="1935" spans="1:6" ht="12.75">
      <c r="A1935" s="8" t="s">
        <v>2047</v>
      </c>
      <c r="B1935" s="37">
        <v>2308843200</v>
      </c>
      <c r="C1935" s="89"/>
      <c r="D1935" s="37">
        <v>2828016590</v>
      </c>
      <c r="E1935" s="39"/>
      <c r="F1935" s="10">
        <f t="shared" si="59"/>
        <v>1.2248629919952987</v>
      </c>
    </row>
    <row r="1936" spans="1:6" ht="12.75">
      <c r="A1936" s="8" t="s">
        <v>2048</v>
      </c>
      <c r="B1936" s="37">
        <f>SUM(B1937:B1938)</f>
        <v>378826300</v>
      </c>
      <c r="C1936" s="37"/>
      <c r="D1936" s="37">
        <f>SUM(D1937:D1938)</f>
        <v>448751480</v>
      </c>
      <c r="E1936" s="39"/>
      <c r="F1936" s="10">
        <f t="shared" si="59"/>
        <v>1.1845837525008163</v>
      </c>
    </row>
    <row r="1937" spans="1:6" ht="12.75">
      <c r="A1937" s="17" t="s">
        <v>2049</v>
      </c>
      <c r="B1937" s="31">
        <v>115747000</v>
      </c>
      <c r="C1937" s="31"/>
      <c r="D1937" s="31">
        <v>138139320</v>
      </c>
      <c r="E1937" s="17"/>
      <c r="F1937" s="14">
        <f t="shared" si="59"/>
        <v>1.193459182527409</v>
      </c>
    </row>
    <row r="1938" spans="1:6" ht="12.75">
      <c r="A1938" s="17" t="s">
        <v>2050</v>
      </c>
      <c r="B1938" s="31">
        <v>263079300</v>
      </c>
      <c r="C1938" s="31"/>
      <c r="D1938" s="31">
        <v>310612160</v>
      </c>
      <c r="E1938" s="17"/>
      <c r="F1938" s="14">
        <f t="shared" si="59"/>
        <v>1.18067882953923</v>
      </c>
    </row>
    <row r="1939" spans="1:6" ht="12.75">
      <c r="A1939" s="8" t="s">
        <v>2051</v>
      </c>
      <c r="B1939" s="37">
        <f>SUM(B1940:B1945)</f>
        <v>264634800</v>
      </c>
      <c r="C1939" s="37"/>
      <c r="D1939" s="37">
        <f>SUM(D1940:D1945)</f>
        <v>343313420</v>
      </c>
      <c r="E1939" s="39"/>
      <c r="F1939" s="10">
        <f t="shared" si="59"/>
        <v>1.297310179915869</v>
      </c>
    </row>
    <row r="1940" spans="1:6" ht="12.75">
      <c r="A1940" s="17" t="s">
        <v>2052</v>
      </c>
      <c r="B1940" s="31">
        <v>34794500</v>
      </c>
      <c r="C1940" s="31"/>
      <c r="D1940" s="31">
        <v>45372100</v>
      </c>
      <c r="E1940" s="17"/>
      <c r="F1940" s="14">
        <f t="shared" si="59"/>
        <v>1.3040020692925607</v>
      </c>
    </row>
    <row r="1941" spans="1:6" ht="12.75">
      <c r="A1941" s="17" t="s">
        <v>988</v>
      </c>
      <c r="B1941" s="31">
        <v>47135700</v>
      </c>
      <c r="C1941" s="31"/>
      <c r="D1941" s="31">
        <v>68056520</v>
      </c>
      <c r="E1941" s="17"/>
      <c r="F1941" s="14">
        <f t="shared" si="59"/>
        <v>1.4438423530360216</v>
      </c>
    </row>
    <row r="1942" spans="1:6" ht="12.75">
      <c r="A1942" s="17" t="s">
        <v>2053</v>
      </c>
      <c r="B1942" s="31">
        <v>15244000</v>
      </c>
      <c r="C1942" s="31"/>
      <c r="D1942" s="31">
        <v>15676920</v>
      </c>
      <c r="E1942" s="17"/>
      <c r="F1942" s="14">
        <f t="shared" si="59"/>
        <v>1.0283993702440304</v>
      </c>
    </row>
    <row r="1943" spans="1:6" ht="12.75">
      <c r="A1943" s="17" t="s">
        <v>2054</v>
      </c>
      <c r="B1943" s="31">
        <v>59831600</v>
      </c>
      <c r="C1943" s="31"/>
      <c r="D1943" s="31">
        <v>72261920</v>
      </c>
      <c r="E1943" s="17"/>
      <c r="F1943" s="14">
        <f t="shared" si="59"/>
        <v>1.2077550993120691</v>
      </c>
    </row>
    <row r="1944" spans="1:6" ht="12.75">
      <c r="A1944" s="17" t="s">
        <v>2055</v>
      </c>
      <c r="B1944" s="31">
        <v>12880400</v>
      </c>
      <c r="C1944" s="31"/>
      <c r="D1944" s="31">
        <v>14633210</v>
      </c>
      <c r="E1944" s="17"/>
      <c r="F1944" s="14">
        <f t="shared" si="59"/>
        <v>1.1360835067233936</v>
      </c>
    </row>
    <row r="1945" spans="1:6" ht="12.75">
      <c r="A1945" s="17" t="s">
        <v>2930</v>
      </c>
      <c r="B1945" s="31">
        <v>94748600</v>
      </c>
      <c r="C1945" s="31"/>
      <c r="D1945" s="31">
        <v>127312750</v>
      </c>
      <c r="E1945" s="17"/>
      <c r="F1945" s="14">
        <f t="shared" si="59"/>
        <v>1.3436900386918647</v>
      </c>
    </row>
    <row r="1948" spans="1:6" ht="12.75">
      <c r="A1948" s="46" t="s">
        <v>2879</v>
      </c>
      <c r="B1948" s="47"/>
      <c r="C1948" s="47"/>
      <c r="D1948" s="47"/>
      <c r="E1948" s="47"/>
      <c r="F1948" s="48"/>
    </row>
    <row r="1949" spans="1:6" ht="12.75">
      <c r="A1949" s="49"/>
      <c r="B1949" s="11"/>
      <c r="C1949" s="11"/>
      <c r="D1949" s="11"/>
      <c r="E1949" s="11"/>
      <c r="F1949" s="45"/>
    </row>
    <row r="1950" spans="1:6" ht="12.75">
      <c r="A1950" s="20" t="s">
        <v>1448</v>
      </c>
      <c r="B1950" s="5">
        <v>2003</v>
      </c>
      <c r="C1950" s="5" t="s">
        <v>1449</v>
      </c>
      <c r="D1950" s="5">
        <v>2003</v>
      </c>
      <c r="E1950" s="20"/>
      <c r="F1950" s="50"/>
    </row>
    <row r="1951" spans="1:6" ht="13.5" thickBot="1">
      <c r="A1951" s="51" t="s">
        <v>1450</v>
      </c>
      <c r="B1951" s="52" t="s">
        <v>1451</v>
      </c>
      <c r="C1951" s="51"/>
      <c r="D1951" s="51" t="s">
        <v>1452</v>
      </c>
      <c r="E1951" s="51"/>
      <c r="F1951" s="53" t="s">
        <v>1453</v>
      </c>
    </row>
    <row r="1952" spans="1:6" ht="12.75">
      <c r="A1952" s="11"/>
      <c r="B1952" s="13"/>
      <c r="C1952" s="13"/>
      <c r="D1952" s="13"/>
      <c r="E1952" s="11"/>
      <c r="F1952" s="45"/>
    </row>
    <row r="1953" spans="1:6" ht="12.75">
      <c r="A1953" s="8" t="s">
        <v>2056</v>
      </c>
      <c r="B1953" s="37">
        <f>SUM(B1954:B1956)</f>
        <v>160407400</v>
      </c>
      <c r="C1953" s="37"/>
      <c r="D1953" s="37">
        <f>SUM(D1954:D1956)</f>
        <v>162871690</v>
      </c>
      <c r="E1953" s="39"/>
      <c r="F1953" s="10">
        <f>SUM(D1953/B1953)</f>
        <v>1.015362695237252</v>
      </c>
    </row>
    <row r="1954" spans="1:6" ht="12.75">
      <c r="A1954" s="17" t="s">
        <v>2057</v>
      </c>
      <c r="B1954" s="31">
        <v>50664700</v>
      </c>
      <c r="C1954" s="31"/>
      <c r="D1954" s="31">
        <v>74749400</v>
      </c>
      <c r="E1954" s="17"/>
      <c r="F1954" s="14">
        <f>SUM(D1954/B1954)</f>
        <v>1.4753743730842184</v>
      </c>
    </row>
    <row r="1955" spans="1:6" ht="12.75">
      <c r="A1955" s="17" t="s">
        <v>165</v>
      </c>
      <c r="B1955" s="31">
        <v>49710900</v>
      </c>
      <c r="C1955" s="31"/>
      <c r="D1955" s="31">
        <v>63732440</v>
      </c>
      <c r="E1955" s="17"/>
      <c r="F1955" s="14">
        <f>SUM(D1955/B1955)</f>
        <v>1.2820616806374456</v>
      </c>
    </row>
    <row r="1956" spans="1:6" ht="12.75">
      <c r="A1956" s="17" t="s">
        <v>175</v>
      </c>
      <c r="B1956" s="31">
        <v>60031800</v>
      </c>
      <c r="C1956" s="31"/>
      <c r="D1956" s="31">
        <v>24389850</v>
      </c>
      <c r="E1956" s="17"/>
      <c r="F1956" s="14">
        <f>SUM(D1956/B1956)</f>
        <v>0.4062821704496617</v>
      </c>
    </row>
    <row r="1957" ht="12.75">
      <c r="A1957" s="40" t="s">
        <v>315</v>
      </c>
    </row>
    <row r="1958" spans="1:6" ht="12.75">
      <c r="A1958" s="8" t="s">
        <v>2058</v>
      </c>
      <c r="B1958" s="37">
        <f>SUM(B1959:B1963)</f>
        <v>354297500</v>
      </c>
      <c r="C1958" s="37"/>
      <c r="D1958" s="37">
        <f>SUM(D1959:D1963)</f>
        <v>423526070</v>
      </c>
      <c r="E1958" s="39"/>
      <c r="F1958" s="10">
        <f aca="true" t="shared" si="60" ref="F1958:F1963">SUM(D1958/B1958)</f>
        <v>1.1953967216816377</v>
      </c>
    </row>
    <row r="1959" spans="1:6" ht="12.75">
      <c r="A1959" s="17" t="s">
        <v>1965</v>
      </c>
      <c r="B1959" s="31">
        <v>28624200</v>
      </c>
      <c r="C1959" s="31"/>
      <c r="D1959" s="31">
        <v>37560540</v>
      </c>
      <c r="E1959" s="17"/>
      <c r="F1959" s="14">
        <f t="shared" si="60"/>
        <v>1.312195275326472</v>
      </c>
    </row>
    <row r="1960" spans="1:6" ht="12.75">
      <c r="A1960" s="17" t="s">
        <v>123</v>
      </c>
      <c r="B1960" s="31">
        <v>178417000</v>
      </c>
      <c r="C1960" s="31"/>
      <c r="D1960" s="31">
        <v>208863000</v>
      </c>
      <c r="E1960" s="17"/>
      <c r="F1960" s="14">
        <f t="shared" si="60"/>
        <v>1.170645173946429</v>
      </c>
    </row>
    <row r="1961" spans="1:6" ht="12.75">
      <c r="A1961" s="17" t="s">
        <v>2889</v>
      </c>
      <c r="B1961" s="31">
        <v>63520100</v>
      </c>
      <c r="C1961" s="31"/>
      <c r="D1961" s="31">
        <v>76633160</v>
      </c>
      <c r="E1961" s="17"/>
      <c r="F1961" s="14">
        <f t="shared" si="60"/>
        <v>1.206439536461687</v>
      </c>
    </row>
    <row r="1962" spans="1:6" ht="12.75">
      <c r="A1962" s="17" t="s">
        <v>1332</v>
      </c>
      <c r="B1962" s="31">
        <v>77583700</v>
      </c>
      <c r="C1962" s="31"/>
      <c r="D1962" s="31">
        <v>90470500</v>
      </c>
      <c r="E1962" s="17"/>
      <c r="F1962" s="14">
        <f t="shared" si="60"/>
        <v>1.1661019002702888</v>
      </c>
    </row>
    <row r="1963" spans="1:6" ht="12.75">
      <c r="A1963" s="17" t="s">
        <v>2059</v>
      </c>
      <c r="B1963" s="31">
        <v>6152500</v>
      </c>
      <c r="C1963" s="31"/>
      <c r="D1963" s="31">
        <v>9998870</v>
      </c>
      <c r="E1963" s="17"/>
      <c r="F1963" s="14">
        <f t="shared" si="60"/>
        <v>1.625171881349045</v>
      </c>
    </row>
    <row r="1964" spans="1:6" ht="12.75">
      <c r="A1964" s="17"/>
      <c r="B1964" s="17"/>
      <c r="C1964" s="17"/>
      <c r="D1964" s="17"/>
      <c r="E1964" s="17"/>
      <c r="F1964" s="14"/>
    </row>
    <row r="1965" spans="1:6" ht="12.75">
      <c r="A1965" s="17"/>
      <c r="B1965" s="17"/>
      <c r="C1965" s="17"/>
      <c r="D1965" s="17"/>
      <c r="E1965" s="17"/>
      <c r="F1965" s="14"/>
    </row>
    <row r="1966" spans="1:6" ht="15.75">
      <c r="A1966" s="23" t="s">
        <v>1688</v>
      </c>
      <c r="B1966" s="37">
        <f>+B1898+B1911+B1912+B1914+B1920+B1927+B1931+B1932+B1935+B1936+B1939+B1953+B1958</f>
        <v>8618322200</v>
      </c>
      <c r="C1966" s="37"/>
      <c r="D1966" s="37">
        <f>+D1898+D1911+D1912+D1914+D1920+D1927+D1931+D1932+D1935+D1936+D1939+D1953+D1958</f>
        <v>10463136006</v>
      </c>
      <c r="E1966" s="39"/>
      <c r="F1966" s="10">
        <f>SUM(D1966/B1966)</f>
        <v>1.2140571869081431</v>
      </c>
    </row>
    <row r="1970" spans="1:6" ht="12.75">
      <c r="A1970" s="46" t="s">
        <v>2060</v>
      </c>
      <c r="B1970" s="47"/>
      <c r="C1970" s="47"/>
      <c r="D1970" s="47"/>
      <c r="E1970" s="47"/>
      <c r="F1970" s="48"/>
    </row>
    <row r="1971" spans="1:6" ht="12.75">
      <c r="A1971" s="49"/>
      <c r="B1971" s="11"/>
      <c r="C1971" s="11"/>
      <c r="D1971" s="11"/>
      <c r="E1971" s="11"/>
      <c r="F1971" s="45"/>
    </row>
    <row r="1972" spans="1:6" ht="12.75">
      <c r="A1972" s="20" t="s">
        <v>1448</v>
      </c>
      <c r="B1972" s="5">
        <v>2003</v>
      </c>
      <c r="C1972" s="5" t="s">
        <v>1449</v>
      </c>
      <c r="D1972" s="5">
        <v>2003</v>
      </c>
      <c r="E1972" s="20"/>
      <c r="F1972" s="50"/>
    </row>
    <row r="1973" spans="1:6" ht="13.5" thickBot="1">
      <c r="A1973" s="51" t="s">
        <v>1450</v>
      </c>
      <c r="B1973" s="52" t="s">
        <v>1451</v>
      </c>
      <c r="C1973" s="51"/>
      <c r="D1973" s="51" t="s">
        <v>1452</v>
      </c>
      <c r="E1973" s="51"/>
      <c r="F1973" s="53" t="s">
        <v>1453</v>
      </c>
    </row>
    <row r="1974" spans="1:6" ht="12.75">
      <c r="A1974" s="11"/>
      <c r="B1974" s="13"/>
      <c r="C1974" s="13"/>
      <c r="D1974" s="13"/>
      <c r="E1974" s="11"/>
      <c r="F1974" s="45"/>
    </row>
    <row r="1975" spans="1:6" ht="12.75">
      <c r="A1975" s="8" t="s">
        <v>2061</v>
      </c>
      <c r="B1975" s="37">
        <f>SUM(B1976:B1983)</f>
        <v>386029800</v>
      </c>
      <c r="C1975" s="37"/>
      <c r="D1975" s="37">
        <f>SUM(D1976:D1983)</f>
        <v>562166650</v>
      </c>
      <c r="E1975" s="39"/>
      <c r="F1975" s="10">
        <f aca="true" t="shared" si="61" ref="F1975:F1989">SUM(D1975/B1975)</f>
        <v>1.4562778573053168</v>
      </c>
    </row>
    <row r="1976" spans="1:6" ht="12.75">
      <c r="A1976" s="17" t="s">
        <v>2062</v>
      </c>
      <c r="B1976" s="31">
        <v>31399100</v>
      </c>
      <c r="C1976" s="31"/>
      <c r="D1976" s="31">
        <v>42672480</v>
      </c>
      <c r="E1976" s="17"/>
      <c r="F1976" s="14">
        <f t="shared" si="61"/>
        <v>1.3590351315802045</v>
      </c>
    </row>
    <row r="1977" spans="1:6" ht="12.75">
      <c r="A1977" s="17" t="s">
        <v>2063</v>
      </c>
      <c r="B1977" s="31">
        <v>110670000</v>
      </c>
      <c r="C1977" s="31"/>
      <c r="D1977" s="31">
        <v>161013190</v>
      </c>
      <c r="E1977" s="17"/>
      <c r="F1977" s="14">
        <f t="shared" si="61"/>
        <v>1.4548946417276587</v>
      </c>
    </row>
    <row r="1978" spans="1:6" ht="12.75">
      <c r="A1978" s="17" t="s">
        <v>2064</v>
      </c>
      <c r="B1978" s="31">
        <v>80478500</v>
      </c>
      <c r="C1978" s="31"/>
      <c r="D1978" s="31">
        <v>117601150</v>
      </c>
      <c r="E1978" s="17"/>
      <c r="F1978" s="14">
        <f t="shared" si="61"/>
        <v>1.4612741291152296</v>
      </c>
    </row>
    <row r="1979" spans="1:6" ht="12.75">
      <c r="A1979" s="17" t="s">
        <v>2065</v>
      </c>
      <c r="B1979" s="31">
        <v>55730400</v>
      </c>
      <c r="C1979" s="31"/>
      <c r="D1979" s="31">
        <v>80376850</v>
      </c>
      <c r="E1979" s="17"/>
      <c r="F1979" s="14">
        <f t="shared" si="61"/>
        <v>1.4422442688371158</v>
      </c>
    </row>
    <row r="1980" spans="1:6" ht="12.75">
      <c r="A1980" s="17" t="s">
        <v>2097</v>
      </c>
      <c r="B1980" s="31">
        <v>38860200</v>
      </c>
      <c r="C1980" s="31"/>
      <c r="D1980" s="31">
        <v>49637860</v>
      </c>
      <c r="E1980" s="17"/>
      <c r="F1980" s="14">
        <f t="shared" si="61"/>
        <v>1.277344429519148</v>
      </c>
    </row>
    <row r="1981" spans="1:6" ht="12.75">
      <c r="A1981" s="17" t="s">
        <v>2098</v>
      </c>
      <c r="B1981" s="31">
        <v>14797700</v>
      </c>
      <c r="C1981" s="31"/>
      <c r="D1981" s="31">
        <v>25374860</v>
      </c>
      <c r="E1981" s="17"/>
      <c r="F1981" s="14">
        <f t="shared" si="61"/>
        <v>1.7147840542787054</v>
      </c>
    </row>
    <row r="1982" spans="1:6" ht="12.75">
      <c r="A1982" s="17" t="s">
        <v>2099</v>
      </c>
      <c r="B1982" s="31">
        <v>15651000</v>
      </c>
      <c r="C1982" s="31"/>
      <c r="D1982" s="31">
        <v>19492790</v>
      </c>
      <c r="E1982" s="17"/>
      <c r="F1982" s="14">
        <f t="shared" si="61"/>
        <v>1.2454661044022746</v>
      </c>
    </row>
    <row r="1983" spans="1:6" ht="12.75">
      <c r="A1983" s="17" t="s">
        <v>2100</v>
      </c>
      <c r="B1983" s="31">
        <v>38442900</v>
      </c>
      <c r="C1983" s="31"/>
      <c r="D1983" s="31">
        <v>65997470</v>
      </c>
      <c r="E1983" s="17"/>
      <c r="F1983" s="14">
        <f t="shared" si="61"/>
        <v>1.7167661648835026</v>
      </c>
    </row>
    <row r="1984" spans="1:6" ht="12.75">
      <c r="A1984" s="8" t="s">
        <v>2101</v>
      </c>
      <c r="B1984" s="37">
        <f>SUM(B1985:B1989)</f>
        <v>201789200</v>
      </c>
      <c r="C1984" s="37"/>
      <c r="D1984" s="37">
        <f>SUM(D1985:D1989)</f>
        <v>300461022</v>
      </c>
      <c r="E1984" s="39"/>
      <c r="F1984" s="10">
        <f t="shared" si="61"/>
        <v>1.4889846532916529</v>
      </c>
    </row>
    <row r="1985" spans="1:6" ht="12.75">
      <c r="A1985" s="17" t="s">
        <v>2102</v>
      </c>
      <c r="B1985" s="31">
        <v>28751800</v>
      </c>
      <c r="C1985" s="31"/>
      <c r="D1985" s="31">
        <v>47533390</v>
      </c>
      <c r="E1985" s="17"/>
      <c r="F1985" s="14">
        <f t="shared" si="61"/>
        <v>1.6532317976613637</v>
      </c>
    </row>
    <row r="1986" spans="1:6" ht="12.75">
      <c r="A1986" s="17" t="s">
        <v>2103</v>
      </c>
      <c r="B1986" s="31">
        <v>9640300</v>
      </c>
      <c r="C1986" s="31"/>
      <c r="D1986" s="31">
        <v>15187070</v>
      </c>
      <c r="E1986" s="17"/>
      <c r="F1986" s="14">
        <f t="shared" si="61"/>
        <v>1.5753731730340341</v>
      </c>
    </row>
    <row r="1987" spans="1:6" ht="12.75">
      <c r="A1987" s="17" t="s">
        <v>1240</v>
      </c>
      <c r="B1987" s="31">
        <v>67867500</v>
      </c>
      <c r="C1987" s="31"/>
      <c r="D1987" s="31">
        <v>102335110</v>
      </c>
      <c r="E1987" s="17"/>
      <c r="F1987" s="14">
        <f t="shared" si="61"/>
        <v>1.5078662098942792</v>
      </c>
    </row>
    <row r="1988" spans="1:6" ht="12.75">
      <c r="A1988" s="17" t="s">
        <v>1241</v>
      </c>
      <c r="B1988" s="31">
        <v>91123100</v>
      </c>
      <c r="C1988" s="31"/>
      <c r="D1988" s="31">
        <v>134355230</v>
      </c>
      <c r="E1988" s="17"/>
      <c r="F1988" s="14">
        <f t="shared" si="61"/>
        <v>1.4744365588967012</v>
      </c>
    </row>
    <row r="1989" spans="1:6" ht="12.75">
      <c r="A1989" s="17" t="s">
        <v>1242</v>
      </c>
      <c r="B1989" s="31">
        <v>4406500</v>
      </c>
      <c r="C1989" s="31"/>
      <c r="D1989" s="31">
        <v>1050222</v>
      </c>
      <c r="E1989" s="17"/>
      <c r="F1989" s="14">
        <f t="shared" si="61"/>
        <v>0.2383347327811188</v>
      </c>
    </row>
    <row r="1990" spans="1:6" ht="12.75">
      <c r="A1990" s="40" t="s">
        <v>1243</v>
      </c>
      <c r="B1990" s="31"/>
      <c r="C1990" s="31"/>
      <c r="D1990" s="31"/>
      <c r="E1990" s="17"/>
      <c r="F1990" s="14"/>
    </row>
    <row r="1991" spans="1:6" ht="12.75">
      <c r="A1991" s="8" t="s">
        <v>1244</v>
      </c>
      <c r="B1991" s="37">
        <f>SUM(B1992:B2001)</f>
        <v>726726800</v>
      </c>
      <c r="C1991" s="37"/>
      <c r="D1991" s="37">
        <f>SUM(D1992:D2001)</f>
        <v>1041935260</v>
      </c>
      <c r="E1991" s="39"/>
      <c r="F1991" s="10">
        <f aca="true" t="shared" si="62" ref="F1991:F2022">SUM(D1991/B1991)</f>
        <v>1.4337372173421978</v>
      </c>
    </row>
    <row r="1992" spans="1:6" ht="12.75">
      <c r="A1992" s="17" t="s">
        <v>1245</v>
      </c>
      <c r="B1992" s="31">
        <v>185715900</v>
      </c>
      <c r="C1992" s="31"/>
      <c r="D1992" s="31">
        <v>268939680</v>
      </c>
      <c r="E1992" s="17"/>
      <c r="F1992" s="14">
        <f t="shared" si="62"/>
        <v>1.448124150920842</v>
      </c>
    </row>
    <row r="1993" spans="1:6" ht="12.75">
      <c r="A1993" s="17" t="s">
        <v>1246</v>
      </c>
      <c r="B1993" s="31">
        <v>121978300</v>
      </c>
      <c r="C1993" s="31"/>
      <c r="D1993" s="31">
        <v>161969870</v>
      </c>
      <c r="E1993" s="17"/>
      <c r="F1993" s="14">
        <f t="shared" si="62"/>
        <v>1.327858069837012</v>
      </c>
    </row>
    <row r="1994" spans="1:6" ht="12.75">
      <c r="A1994" s="17" t="s">
        <v>1195</v>
      </c>
      <c r="B1994" s="31">
        <v>54992100</v>
      </c>
      <c r="C1994" s="31"/>
      <c r="D1994" s="31">
        <v>69282570</v>
      </c>
      <c r="E1994" s="17"/>
      <c r="F1994" s="14">
        <f t="shared" si="62"/>
        <v>1.2598640532003689</v>
      </c>
    </row>
    <row r="1995" spans="1:6" ht="12.75">
      <c r="A1995" s="17" t="s">
        <v>1196</v>
      </c>
      <c r="B1995" s="31">
        <v>4452300</v>
      </c>
      <c r="C1995" s="31"/>
      <c r="D1995" s="31">
        <v>9294130</v>
      </c>
      <c r="E1995" s="17"/>
      <c r="F1995" s="14">
        <f t="shared" si="62"/>
        <v>2.0874896121105944</v>
      </c>
    </row>
    <row r="1996" spans="1:6" ht="12.75">
      <c r="A1996" s="17" t="s">
        <v>1197</v>
      </c>
      <c r="B1996" s="31">
        <v>14409900</v>
      </c>
      <c r="C1996" s="31"/>
      <c r="D1996" s="31">
        <v>22140500</v>
      </c>
      <c r="E1996" s="17"/>
      <c r="F1996" s="14">
        <f t="shared" si="62"/>
        <v>1.53647839332681</v>
      </c>
    </row>
    <row r="1997" spans="1:6" ht="12.75">
      <c r="A1997" s="17" t="s">
        <v>1198</v>
      </c>
      <c r="B1997" s="31">
        <v>145802700</v>
      </c>
      <c r="C1997" s="31"/>
      <c r="D1997" s="31">
        <v>229404670</v>
      </c>
      <c r="E1997" s="17"/>
      <c r="F1997" s="14">
        <f t="shared" si="62"/>
        <v>1.573391096324005</v>
      </c>
    </row>
    <row r="1998" spans="1:6" ht="12.75">
      <c r="A1998" s="17" t="s">
        <v>1199</v>
      </c>
      <c r="B1998" s="31">
        <v>94401300</v>
      </c>
      <c r="C1998" s="31"/>
      <c r="D1998" s="31">
        <v>130134800</v>
      </c>
      <c r="E1998" s="17"/>
      <c r="F1998" s="14">
        <f t="shared" si="62"/>
        <v>1.3785276262085373</v>
      </c>
    </row>
    <row r="1999" spans="1:6" ht="12.75">
      <c r="A1999" s="17" t="s">
        <v>1200</v>
      </c>
      <c r="B1999" s="31">
        <v>37887400</v>
      </c>
      <c r="C1999" s="31"/>
      <c r="D1999" s="31">
        <v>49365290</v>
      </c>
      <c r="E1999" s="17"/>
      <c r="F1999" s="14">
        <f t="shared" si="62"/>
        <v>1.302947417875072</v>
      </c>
    </row>
    <row r="2000" spans="1:6" ht="12.75">
      <c r="A2000" s="17" t="s">
        <v>2930</v>
      </c>
      <c r="B2000" s="31">
        <v>61569000</v>
      </c>
      <c r="C2000" s="31"/>
      <c r="D2000" s="31">
        <v>93904600</v>
      </c>
      <c r="E2000" s="17"/>
      <c r="F2000" s="14">
        <f t="shared" si="62"/>
        <v>1.5251928730367554</v>
      </c>
    </row>
    <row r="2001" spans="1:6" ht="12.75">
      <c r="A2001" s="17" t="s">
        <v>1201</v>
      </c>
      <c r="B2001" s="31">
        <v>5517900</v>
      </c>
      <c r="C2001" s="31"/>
      <c r="D2001" s="31">
        <v>7499150</v>
      </c>
      <c r="E2001" s="17"/>
      <c r="F2001" s="14">
        <f t="shared" si="62"/>
        <v>1.3590586998677032</v>
      </c>
    </row>
    <row r="2002" spans="1:6" ht="12.75">
      <c r="A2002" s="8" t="s">
        <v>1202</v>
      </c>
      <c r="B2002" s="37">
        <f>SUM(B2003:B2007)</f>
        <v>190328800</v>
      </c>
      <c r="C2002" s="37"/>
      <c r="D2002" s="37">
        <f>SUM(D2003:D2007)</f>
        <v>257821150</v>
      </c>
      <c r="E2002" s="39"/>
      <c r="F2002" s="10">
        <f t="shared" si="62"/>
        <v>1.3546092341253662</v>
      </c>
    </row>
    <row r="2003" spans="1:6" ht="12.75">
      <c r="A2003" s="17" t="s">
        <v>2866</v>
      </c>
      <c r="B2003" s="31">
        <v>46091200</v>
      </c>
      <c r="C2003" s="31"/>
      <c r="D2003" s="31">
        <v>66283830</v>
      </c>
      <c r="E2003" s="17"/>
      <c r="F2003" s="14">
        <f t="shared" si="62"/>
        <v>1.438101633283577</v>
      </c>
    </row>
    <row r="2004" spans="1:6" ht="12.75">
      <c r="A2004" s="17" t="s">
        <v>1203</v>
      </c>
      <c r="B2004" s="31">
        <v>30618100</v>
      </c>
      <c r="C2004" s="31"/>
      <c r="D2004" s="31">
        <v>39601800</v>
      </c>
      <c r="E2004" s="17"/>
      <c r="F2004" s="14">
        <f t="shared" si="62"/>
        <v>1.2934114135103092</v>
      </c>
    </row>
    <row r="2005" spans="1:6" ht="12.75">
      <c r="A2005" s="17" t="s">
        <v>2917</v>
      </c>
      <c r="B2005" s="31">
        <v>9036500</v>
      </c>
      <c r="C2005" s="31"/>
      <c r="D2005" s="31">
        <v>14422430</v>
      </c>
      <c r="E2005" s="17"/>
      <c r="F2005" s="14">
        <f t="shared" si="62"/>
        <v>1.596019476567255</v>
      </c>
    </row>
    <row r="2006" spans="1:6" ht="12.75">
      <c r="A2006" s="17" t="s">
        <v>1105</v>
      </c>
      <c r="B2006" s="31">
        <v>57907400</v>
      </c>
      <c r="C2006" s="31"/>
      <c r="D2006" s="31">
        <v>81227530</v>
      </c>
      <c r="E2006" s="17"/>
      <c r="F2006" s="14">
        <f t="shared" si="62"/>
        <v>1.4027141608844464</v>
      </c>
    </row>
    <row r="2007" spans="1:6" ht="12.75">
      <c r="A2007" s="17" t="s">
        <v>2918</v>
      </c>
      <c r="B2007" s="31">
        <v>46675600</v>
      </c>
      <c r="C2007" s="31"/>
      <c r="D2007" s="31">
        <v>56285560</v>
      </c>
      <c r="E2007" s="17"/>
      <c r="F2007" s="14">
        <f t="shared" si="62"/>
        <v>1.2058883013823067</v>
      </c>
    </row>
    <row r="2008" spans="1:6" ht="12.75">
      <c r="A2008" s="8" t="s">
        <v>2919</v>
      </c>
      <c r="B2008" s="37">
        <f>SUM(B2009:B2012)</f>
        <v>725946800</v>
      </c>
      <c r="C2008" s="37"/>
      <c r="D2008" s="37">
        <f>SUM(D2009:D2012)</f>
        <v>895858280</v>
      </c>
      <c r="E2008" s="39"/>
      <c r="F2008" s="10">
        <f t="shared" si="62"/>
        <v>1.2340550023775847</v>
      </c>
    </row>
    <row r="2009" spans="1:6" ht="12.75">
      <c r="A2009" s="17" t="s">
        <v>2066</v>
      </c>
      <c r="B2009" s="31">
        <v>829200</v>
      </c>
      <c r="C2009" s="31"/>
      <c r="D2009" s="31">
        <v>1635220</v>
      </c>
      <c r="E2009" s="17"/>
      <c r="F2009" s="14">
        <f t="shared" si="62"/>
        <v>1.9720453449107573</v>
      </c>
    </row>
    <row r="2010" spans="1:6" ht="12.75">
      <c r="A2010" s="17" t="s">
        <v>2067</v>
      </c>
      <c r="B2010" s="31">
        <v>291631900</v>
      </c>
      <c r="C2010" s="31"/>
      <c r="D2010" s="31">
        <v>386053150</v>
      </c>
      <c r="E2010" s="17"/>
      <c r="F2010" s="14">
        <f t="shared" si="62"/>
        <v>1.3237685932163115</v>
      </c>
    </row>
    <row r="2011" spans="1:6" ht="12.75">
      <c r="A2011" s="17" t="s">
        <v>2068</v>
      </c>
      <c r="B2011" s="31">
        <v>433283400</v>
      </c>
      <c r="C2011" s="31"/>
      <c r="D2011" s="31">
        <v>507877180</v>
      </c>
      <c r="E2011" s="17"/>
      <c r="F2011" s="14">
        <f t="shared" si="62"/>
        <v>1.17215933035976</v>
      </c>
    </row>
    <row r="2012" spans="1:6" ht="12.75">
      <c r="A2012" s="17" t="s">
        <v>2069</v>
      </c>
      <c r="B2012" s="31">
        <v>202300</v>
      </c>
      <c r="C2012" s="31"/>
      <c r="D2012" s="31">
        <v>292730</v>
      </c>
      <c r="E2012" s="17"/>
      <c r="F2012" s="14">
        <f t="shared" si="62"/>
        <v>1.447009391992091</v>
      </c>
    </row>
    <row r="2013" spans="1:6" ht="12.75">
      <c r="A2013" s="8" t="s">
        <v>2070</v>
      </c>
      <c r="B2013" s="37">
        <f>SUM(B2014:B2022)</f>
        <v>588229400</v>
      </c>
      <c r="C2013" s="37"/>
      <c r="D2013" s="37">
        <f>SUM(D2014:D2022)</f>
        <v>848261020</v>
      </c>
      <c r="E2013" s="39"/>
      <c r="F2013" s="10">
        <f t="shared" si="62"/>
        <v>1.442058183422998</v>
      </c>
    </row>
    <row r="2014" spans="1:6" ht="12.75">
      <c r="A2014" s="17" t="s">
        <v>113</v>
      </c>
      <c r="B2014" s="31">
        <v>57371600</v>
      </c>
      <c r="C2014" s="31"/>
      <c r="D2014" s="31">
        <v>76232130</v>
      </c>
      <c r="E2014" s="17"/>
      <c r="F2014" s="14">
        <f t="shared" si="62"/>
        <v>1.3287433155080215</v>
      </c>
    </row>
    <row r="2015" spans="1:6" ht="12.75">
      <c r="A2015" s="17" t="s">
        <v>2064</v>
      </c>
      <c r="B2015" s="31">
        <v>1220200</v>
      </c>
      <c r="C2015" s="31"/>
      <c r="D2015" s="31">
        <v>2176010</v>
      </c>
      <c r="E2015" s="17"/>
      <c r="F2015" s="14">
        <f t="shared" si="62"/>
        <v>1.783322406162924</v>
      </c>
    </row>
    <row r="2016" spans="1:6" ht="12.75">
      <c r="A2016" s="17" t="s">
        <v>2071</v>
      </c>
      <c r="B2016" s="31">
        <v>50970200</v>
      </c>
      <c r="C2016" s="31"/>
      <c r="D2016" s="31">
        <v>88496510</v>
      </c>
      <c r="E2016" s="17"/>
      <c r="F2016" s="14">
        <f t="shared" si="62"/>
        <v>1.7362401952513429</v>
      </c>
    </row>
    <row r="2017" spans="1:6" ht="12.75">
      <c r="A2017" s="17" t="s">
        <v>2072</v>
      </c>
      <c r="B2017" s="31">
        <v>3339800</v>
      </c>
      <c r="C2017" s="31"/>
      <c r="D2017" s="31">
        <v>5298100</v>
      </c>
      <c r="E2017" s="17"/>
      <c r="F2017" s="14">
        <f t="shared" si="62"/>
        <v>1.5863524761961794</v>
      </c>
    </row>
    <row r="2018" spans="1:6" ht="12.75">
      <c r="A2018" s="17" t="s">
        <v>2066</v>
      </c>
      <c r="B2018" s="31">
        <v>91928700</v>
      </c>
      <c r="C2018" s="31"/>
      <c r="D2018" s="31">
        <v>125891850</v>
      </c>
      <c r="E2018" s="17"/>
      <c r="F2018" s="14">
        <f t="shared" si="62"/>
        <v>1.369450998436832</v>
      </c>
    </row>
    <row r="2019" spans="1:6" ht="12.75">
      <c r="A2019" s="17" t="s">
        <v>1204</v>
      </c>
      <c r="B2019" s="31">
        <v>3766500</v>
      </c>
      <c r="C2019" s="31"/>
      <c r="D2019" s="31">
        <v>4233200</v>
      </c>
      <c r="E2019" s="17"/>
      <c r="F2019" s="14">
        <f t="shared" si="62"/>
        <v>1.1239081375282092</v>
      </c>
    </row>
    <row r="2020" spans="1:6" ht="12.75">
      <c r="A2020" s="17" t="s">
        <v>1205</v>
      </c>
      <c r="B2020" s="31">
        <v>20751100</v>
      </c>
      <c r="C2020" s="31"/>
      <c r="D2020" s="31">
        <v>33131150</v>
      </c>
      <c r="E2020" s="17"/>
      <c r="F2020" s="14">
        <f t="shared" si="62"/>
        <v>1.596597288818424</v>
      </c>
    </row>
    <row r="2021" spans="1:6" ht="12.75">
      <c r="A2021" s="17" t="s">
        <v>2069</v>
      </c>
      <c r="B2021" s="31">
        <v>191583600</v>
      </c>
      <c r="C2021" s="31"/>
      <c r="D2021" s="31">
        <v>279838290</v>
      </c>
      <c r="E2021" s="17"/>
      <c r="F2021" s="14">
        <f t="shared" si="62"/>
        <v>1.4606588977344617</v>
      </c>
    </row>
    <row r="2022" spans="1:6" ht="12.75">
      <c r="A2022" s="17" t="s">
        <v>1206</v>
      </c>
      <c r="B2022" s="31">
        <v>167297700</v>
      </c>
      <c r="C2022" s="31"/>
      <c r="D2022" s="31">
        <v>232963780</v>
      </c>
      <c r="E2022" s="17"/>
      <c r="F2022" s="14">
        <f t="shared" si="62"/>
        <v>1.3925103572852466</v>
      </c>
    </row>
    <row r="2023" spans="1:6" ht="12.75">
      <c r="A2023" s="17"/>
      <c r="B2023" s="31"/>
      <c r="C2023" s="31"/>
      <c r="D2023" s="31"/>
      <c r="E2023" s="17"/>
      <c r="F2023" s="14"/>
    </row>
    <row r="2024" spans="1:6" ht="15.75">
      <c r="A2024" s="23" t="s">
        <v>1688</v>
      </c>
      <c r="B2024" s="37">
        <f>+B1975+B1984+B1991+B2002+B2008+B2013</f>
        <v>2819050800</v>
      </c>
      <c r="C2024" s="37"/>
      <c r="D2024" s="37">
        <f>+D1975+D1984+D1991+D2002+D2008+D2013</f>
        <v>3906503382</v>
      </c>
      <c r="E2024" s="39"/>
      <c r="F2024" s="10">
        <f>SUM(D2024/B2024)</f>
        <v>1.385751325233302</v>
      </c>
    </row>
    <row r="2026" spans="1:6" ht="12.75">
      <c r="A2026" s="46" t="s">
        <v>2060</v>
      </c>
      <c r="B2026" s="47"/>
      <c r="C2026" s="47"/>
      <c r="D2026" s="47"/>
      <c r="E2026" s="47"/>
      <c r="F2026" s="48"/>
    </row>
    <row r="2027" spans="1:6" ht="12.75">
      <c r="A2027" s="49"/>
      <c r="B2027" s="11"/>
      <c r="C2027" s="11"/>
      <c r="D2027" s="11"/>
      <c r="E2027" s="11"/>
      <c r="F2027" s="45"/>
    </row>
    <row r="2028" spans="1:6" ht="12.75">
      <c r="A2028" s="20" t="s">
        <v>1448</v>
      </c>
      <c r="B2028" s="5">
        <v>2003</v>
      </c>
      <c r="C2028" s="5" t="s">
        <v>1449</v>
      </c>
      <c r="D2028" s="5">
        <v>2003</v>
      </c>
      <c r="E2028" s="20"/>
      <c r="F2028" s="50"/>
    </row>
    <row r="2029" spans="1:6" ht="13.5" thickBot="1">
      <c r="A2029" s="51" t="s">
        <v>1450</v>
      </c>
      <c r="B2029" s="52" t="s">
        <v>1451</v>
      </c>
      <c r="C2029" s="51"/>
      <c r="D2029" s="51" t="s">
        <v>1452</v>
      </c>
      <c r="E2029" s="51"/>
      <c r="F2029" s="53" t="s">
        <v>1453</v>
      </c>
    </row>
    <row r="2031" spans="1:6" ht="12.75">
      <c r="A2031" s="17" t="s">
        <v>1207</v>
      </c>
      <c r="B2031" s="17" t="s">
        <v>1208</v>
      </c>
      <c r="C2031" s="17"/>
      <c r="D2031" s="38"/>
      <c r="E2031" s="38" t="s">
        <v>1694</v>
      </c>
      <c r="F2031" s="48"/>
    </row>
    <row r="2032" spans="1:6" ht="12.75">
      <c r="A2032" s="17" t="s">
        <v>1209</v>
      </c>
      <c r="B2032" s="17" t="s">
        <v>1208</v>
      </c>
      <c r="C2032" s="17"/>
      <c r="D2032" s="38"/>
      <c r="E2032" s="38" t="s">
        <v>1694</v>
      </c>
      <c r="F2032" s="45"/>
    </row>
    <row r="2033" spans="1:6" ht="12.75">
      <c r="A2033" s="17" t="s">
        <v>1210</v>
      </c>
      <c r="B2033" s="17" t="s">
        <v>1208</v>
      </c>
      <c r="C2033" s="17"/>
      <c r="D2033" s="38"/>
      <c r="E2033" s="38" t="s">
        <v>1694</v>
      </c>
      <c r="F2033" s="50"/>
    </row>
    <row r="2034" spans="1:6" ht="12.75">
      <c r="A2034" s="17" t="s">
        <v>1211</v>
      </c>
      <c r="B2034" s="17" t="s">
        <v>1212</v>
      </c>
      <c r="C2034" s="17"/>
      <c r="D2034" s="38"/>
      <c r="E2034" s="38" t="s">
        <v>1694</v>
      </c>
      <c r="F2034" s="50"/>
    </row>
    <row r="2035" spans="1:6" ht="12.75">
      <c r="A2035" s="17" t="s">
        <v>1213</v>
      </c>
      <c r="B2035" s="17" t="s">
        <v>1212</v>
      </c>
      <c r="C2035" s="17"/>
      <c r="D2035" s="38"/>
      <c r="E2035" s="38" t="s">
        <v>1694</v>
      </c>
      <c r="F2035" s="45"/>
    </row>
    <row r="2038" spans="1:6" ht="12.75">
      <c r="A2038" s="46" t="s">
        <v>1214</v>
      </c>
      <c r="B2038" s="47"/>
      <c r="C2038" s="47"/>
      <c r="D2038" s="47"/>
      <c r="E2038" s="47"/>
      <c r="F2038" s="48"/>
    </row>
    <row r="2039" spans="1:6" ht="12.75">
      <c r="A2039" s="49"/>
      <c r="B2039" s="11"/>
      <c r="C2039" s="11"/>
      <c r="D2039" s="11"/>
      <c r="E2039" s="11"/>
      <c r="F2039" s="45"/>
    </row>
    <row r="2040" spans="1:6" ht="12.75">
      <c r="A2040" s="20" t="s">
        <v>1448</v>
      </c>
      <c r="B2040" s="5">
        <v>2003</v>
      </c>
      <c r="C2040" s="5" t="s">
        <v>1449</v>
      </c>
      <c r="D2040" s="5">
        <v>2003</v>
      </c>
      <c r="E2040" s="20"/>
      <c r="F2040" s="50"/>
    </row>
    <row r="2041" spans="1:6" ht="13.5" thickBot="1">
      <c r="A2041" s="51" t="s">
        <v>1450</v>
      </c>
      <c r="B2041" s="52" t="s">
        <v>1451</v>
      </c>
      <c r="C2041" s="51"/>
      <c r="D2041" s="51" t="s">
        <v>1452</v>
      </c>
      <c r="E2041" s="51"/>
      <c r="F2041" s="53" t="s">
        <v>1453</v>
      </c>
    </row>
    <row r="2042" spans="1:6" ht="12.75">
      <c r="A2042" s="11"/>
      <c r="B2042" s="13"/>
      <c r="C2042" s="13"/>
      <c r="D2042" s="13"/>
      <c r="E2042" s="11"/>
      <c r="F2042" s="45"/>
    </row>
    <row r="2043" spans="1:6" ht="12.75">
      <c r="A2043" s="8" t="s">
        <v>1215</v>
      </c>
      <c r="B2043" s="37">
        <f>SUM(B2044:B2055)</f>
        <v>281758100</v>
      </c>
      <c r="C2043" s="37"/>
      <c r="D2043" s="37">
        <f>SUM(D2044:D2055)</f>
        <v>91316900</v>
      </c>
      <c r="E2043" s="10"/>
      <c r="F2043" s="10">
        <f aca="true" t="shared" si="63" ref="F2043:F2053">SUM(D2043/B2043)</f>
        <v>0.32409680502530364</v>
      </c>
    </row>
    <row r="2044" spans="1:6" ht="12.75">
      <c r="A2044" s="17" t="s">
        <v>1216</v>
      </c>
      <c r="B2044" s="31">
        <v>31066400</v>
      </c>
      <c r="C2044" s="31"/>
      <c r="D2044" s="31">
        <v>5990060</v>
      </c>
      <c r="E2044" s="14"/>
      <c r="F2044" s="14">
        <f t="shared" si="63"/>
        <v>0.19281474519094585</v>
      </c>
    </row>
    <row r="2045" spans="1:6" ht="12.75">
      <c r="A2045" s="17" t="s">
        <v>1217</v>
      </c>
      <c r="B2045" s="31">
        <v>26025800</v>
      </c>
      <c r="C2045" s="31"/>
      <c r="D2045" s="31">
        <v>6241590</v>
      </c>
      <c r="E2045" s="14"/>
      <c r="F2045" s="14">
        <f t="shared" si="63"/>
        <v>0.23982317546434692</v>
      </c>
    </row>
    <row r="2046" spans="1:6" ht="12.75">
      <c r="A2046" s="17" t="s">
        <v>73</v>
      </c>
      <c r="B2046" s="31">
        <v>24889900</v>
      </c>
      <c r="C2046" s="31"/>
      <c r="D2046" s="31">
        <v>5778665</v>
      </c>
      <c r="E2046" s="14"/>
      <c r="F2046" s="14">
        <f t="shared" si="63"/>
        <v>0.2321690725957115</v>
      </c>
    </row>
    <row r="2047" spans="1:6" ht="12.75">
      <c r="A2047" s="17" t="s">
        <v>1218</v>
      </c>
      <c r="B2047" s="31">
        <v>24547300</v>
      </c>
      <c r="C2047" s="31"/>
      <c r="D2047" s="31">
        <v>5955520</v>
      </c>
      <c r="E2047" s="14"/>
      <c r="F2047" s="14">
        <f t="shared" si="63"/>
        <v>0.24261405531361901</v>
      </c>
    </row>
    <row r="2048" spans="1:6" ht="12.75">
      <c r="A2048" s="17" t="s">
        <v>1219</v>
      </c>
      <c r="B2048" s="31">
        <v>18349600</v>
      </c>
      <c r="C2048" s="31"/>
      <c r="D2048" s="31">
        <v>4797210</v>
      </c>
      <c r="E2048" s="14"/>
      <c r="F2048" s="14">
        <f t="shared" si="63"/>
        <v>0.2614340367092471</v>
      </c>
    </row>
    <row r="2049" spans="1:6" ht="12.75">
      <c r="A2049" s="17" t="s">
        <v>1220</v>
      </c>
      <c r="B2049" s="31">
        <v>47090100</v>
      </c>
      <c r="C2049" s="31"/>
      <c r="D2049" s="31">
        <v>12776530</v>
      </c>
      <c r="E2049" s="14"/>
      <c r="F2049" s="14">
        <f t="shared" si="63"/>
        <v>0.27132093582302863</v>
      </c>
    </row>
    <row r="2050" spans="1:6" ht="12.75">
      <c r="A2050" s="17" t="s">
        <v>1221</v>
      </c>
      <c r="B2050" s="31">
        <v>28310900</v>
      </c>
      <c r="C2050" s="31"/>
      <c r="D2050" s="31">
        <v>6211800</v>
      </c>
      <c r="E2050" s="14"/>
      <c r="F2050" s="14">
        <f t="shared" si="63"/>
        <v>0.2194137240426832</v>
      </c>
    </row>
    <row r="2051" spans="1:6" ht="12.75">
      <c r="A2051" s="17" t="s">
        <v>1222</v>
      </c>
      <c r="B2051" s="31">
        <v>12392900</v>
      </c>
      <c r="C2051" s="31"/>
      <c r="D2051" s="31">
        <v>4147720</v>
      </c>
      <c r="E2051" s="14"/>
      <c r="F2051" s="14">
        <f t="shared" si="63"/>
        <v>0.3346851826449015</v>
      </c>
    </row>
    <row r="2052" spans="1:6" ht="12.75">
      <c r="A2052" s="17" t="s">
        <v>1223</v>
      </c>
      <c r="B2052" s="31">
        <v>34531000</v>
      </c>
      <c r="C2052" s="31"/>
      <c r="D2052" s="31">
        <v>8325470</v>
      </c>
      <c r="E2052" s="14"/>
      <c r="F2052" s="14">
        <f t="shared" si="63"/>
        <v>0.24110132924039268</v>
      </c>
    </row>
    <row r="2053" spans="1:6" ht="12.75">
      <c r="A2053" s="17" t="s">
        <v>1224</v>
      </c>
      <c r="B2053" s="31">
        <v>10290800</v>
      </c>
      <c r="C2053" s="31"/>
      <c r="D2053" s="31">
        <v>1638715</v>
      </c>
      <c r="E2053" s="14"/>
      <c r="F2053" s="14">
        <f t="shared" si="63"/>
        <v>0.15924077817079332</v>
      </c>
    </row>
    <row r="2054" spans="1:6" ht="12.75">
      <c r="A2054" s="40" t="s">
        <v>1225</v>
      </c>
      <c r="B2054" s="31"/>
      <c r="C2054" s="31"/>
      <c r="D2054" s="31"/>
      <c r="E2054" s="14"/>
      <c r="F2054" s="14"/>
    </row>
    <row r="2055" spans="1:6" ht="12.75">
      <c r="A2055" s="17" t="s">
        <v>1226</v>
      </c>
      <c r="B2055" s="31">
        <v>24263400</v>
      </c>
      <c r="C2055" s="31"/>
      <c r="D2055" s="31">
        <v>29453620</v>
      </c>
      <c r="E2055" s="14"/>
      <c r="F2055" s="14">
        <f>SUM(D2055/B2055)</f>
        <v>1.2139114880849344</v>
      </c>
    </row>
    <row r="2056" spans="1:6" ht="12.75">
      <c r="A2056" s="40" t="s">
        <v>2537</v>
      </c>
      <c r="B2056" s="31"/>
      <c r="C2056" s="31"/>
      <c r="D2056" s="31"/>
      <c r="E2056" s="14"/>
      <c r="F2056" s="14"/>
    </row>
    <row r="2057" spans="1:6" ht="12.75">
      <c r="A2057" s="17"/>
      <c r="B2057" s="31"/>
      <c r="C2057" s="31"/>
      <c r="D2057" s="31"/>
      <c r="E2057" s="14"/>
      <c r="F2057" s="14"/>
    </row>
    <row r="2058" spans="1:6" ht="12.75">
      <c r="A2058" s="17"/>
      <c r="B2058" s="17"/>
      <c r="C2058" s="17"/>
      <c r="D2058" s="17"/>
      <c r="E2058" s="14"/>
      <c r="F2058" s="14"/>
    </row>
    <row r="2059" spans="1:6" ht="15.75">
      <c r="A2059" s="23" t="s">
        <v>1688</v>
      </c>
      <c r="B2059" s="37">
        <f>SUM(B2043)</f>
        <v>281758100</v>
      </c>
      <c r="C2059" s="37"/>
      <c r="D2059" s="37">
        <f>SUM(D2043)</f>
        <v>91316900</v>
      </c>
      <c r="E2059" s="10"/>
      <c r="F2059" s="10">
        <f>SUM(D2059/B2059)</f>
        <v>0.32409680502530364</v>
      </c>
    </row>
    <row r="2060" spans="1:6" ht="12.75">
      <c r="A2060" s="17"/>
      <c r="B2060" s="17"/>
      <c r="C2060" s="17"/>
      <c r="D2060" s="17"/>
      <c r="E2060" s="17"/>
      <c r="F2060" s="33"/>
    </row>
    <row r="2063" spans="1:6" ht="12.75">
      <c r="A2063" s="46" t="s">
        <v>1227</v>
      </c>
      <c r="B2063" s="47"/>
      <c r="C2063" s="47"/>
      <c r="D2063" s="47"/>
      <c r="E2063" s="47"/>
      <c r="F2063" s="48"/>
    </row>
    <row r="2064" spans="1:6" ht="12.75">
      <c r="A2064" s="49"/>
      <c r="B2064" s="11"/>
      <c r="C2064" s="11"/>
      <c r="D2064" s="11"/>
      <c r="E2064" s="11"/>
      <c r="F2064" s="45"/>
    </row>
    <row r="2065" spans="1:6" ht="12.75">
      <c r="A2065" s="20" t="s">
        <v>1448</v>
      </c>
      <c r="B2065" s="5">
        <v>2003</v>
      </c>
      <c r="C2065" s="5" t="s">
        <v>1449</v>
      </c>
      <c r="D2065" s="5">
        <v>2003</v>
      </c>
      <c r="E2065" s="20"/>
      <c r="F2065" s="50"/>
    </row>
    <row r="2066" spans="1:6" ht="13.5" thickBot="1">
      <c r="A2066" s="51" t="s">
        <v>1450</v>
      </c>
      <c r="B2066" s="52" t="s">
        <v>1451</v>
      </c>
      <c r="C2066" s="51"/>
      <c r="D2066" s="51" t="s">
        <v>1452</v>
      </c>
      <c r="E2066" s="51"/>
      <c r="F2066" s="53" t="s">
        <v>1453</v>
      </c>
    </row>
    <row r="2067" spans="1:6" ht="12.75">
      <c r="A2067" s="11"/>
      <c r="B2067" s="13"/>
      <c r="C2067" s="13"/>
      <c r="D2067" s="13"/>
      <c r="E2067" s="11"/>
      <c r="F2067" s="11"/>
    </row>
    <row r="2068" spans="1:6" ht="12.75">
      <c r="A2068" s="8" t="s">
        <v>1228</v>
      </c>
      <c r="B2068" s="37">
        <f>SUM(B2069:B2074)</f>
        <v>2452594000</v>
      </c>
      <c r="C2068" s="37"/>
      <c r="D2068" s="37">
        <f>SUM(D2069:D2074)</f>
        <v>529026260</v>
      </c>
      <c r="E2068" s="39"/>
      <c r="F2068" s="10">
        <f aca="true" t="shared" si="64" ref="F2068:F2078">SUM(D2068/B2068)</f>
        <v>0.21570070708808714</v>
      </c>
    </row>
    <row r="2069" spans="1:6" ht="12.75">
      <c r="A2069" s="17" t="s">
        <v>1229</v>
      </c>
      <c r="B2069" s="31">
        <v>660575300</v>
      </c>
      <c r="C2069" s="31"/>
      <c r="D2069" s="31">
        <v>156307550</v>
      </c>
      <c r="E2069" s="17"/>
      <c r="F2069" s="14">
        <f t="shared" si="64"/>
        <v>0.23662336451272095</v>
      </c>
    </row>
    <row r="2070" spans="1:6" ht="12.75">
      <c r="A2070" s="17" t="s">
        <v>123</v>
      </c>
      <c r="B2070" s="31">
        <v>597349700</v>
      </c>
      <c r="C2070" s="31"/>
      <c r="D2070" s="31">
        <v>128852000</v>
      </c>
      <c r="E2070" s="17"/>
      <c r="F2070" s="14">
        <f t="shared" si="64"/>
        <v>0.215706143319399</v>
      </c>
    </row>
    <row r="2071" spans="1:6" ht="12.75">
      <c r="A2071" s="17" t="s">
        <v>1230</v>
      </c>
      <c r="B2071" s="31">
        <v>691611100</v>
      </c>
      <c r="C2071" s="31"/>
      <c r="D2071" s="31">
        <v>142853310</v>
      </c>
      <c r="E2071" s="17"/>
      <c r="F2071" s="14">
        <f t="shared" si="64"/>
        <v>0.20655149982410634</v>
      </c>
    </row>
    <row r="2072" spans="1:6" ht="12.75">
      <c r="A2072" s="17" t="s">
        <v>1231</v>
      </c>
      <c r="B2072" s="31">
        <v>336894600</v>
      </c>
      <c r="C2072" s="31"/>
      <c r="D2072" s="31">
        <v>69871700</v>
      </c>
      <c r="E2072" s="17"/>
      <c r="F2072" s="14">
        <f t="shared" si="64"/>
        <v>0.20739928749228986</v>
      </c>
    </row>
    <row r="2073" spans="1:6" ht="12.75">
      <c r="A2073" s="17" t="s">
        <v>1232</v>
      </c>
      <c r="B2073" s="31">
        <v>89127000</v>
      </c>
      <c r="C2073" s="31"/>
      <c r="D2073" s="31">
        <v>16253070</v>
      </c>
      <c r="E2073" s="17"/>
      <c r="F2073" s="14">
        <f t="shared" si="64"/>
        <v>0.18235854454878994</v>
      </c>
    </row>
    <row r="2074" spans="1:6" ht="12.75">
      <c r="A2074" s="17" t="s">
        <v>1233</v>
      </c>
      <c r="B2074" s="31">
        <v>77036300</v>
      </c>
      <c r="C2074" s="31"/>
      <c r="D2074" s="31">
        <v>14888630</v>
      </c>
      <c r="E2074" s="17"/>
      <c r="F2074" s="14">
        <f t="shared" si="64"/>
        <v>0.19326771924404468</v>
      </c>
    </row>
    <row r="2075" spans="1:6" ht="12.75">
      <c r="A2075" s="8" t="s">
        <v>1234</v>
      </c>
      <c r="B2075" s="37">
        <f>SUM(B2076:B2078)</f>
        <v>174711300</v>
      </c>
      <c r="C2075" s="37"/>
      <c r="D2075" s="37">
        <f>SUM(D2076:D2078)</f>
        <v>35856440</v>
      </c>
      <c r="E2075" s="39"/>
      <c r="F2075" s="10">
        <f t="shared" si="64"/>
        <v>0.20523251787377234</v>
      </c>
    </row>
    <row r="2076" spans="1:6" ht="12.75">
      <c r="A2076" s="17" t="s">
        <v>386</v>
      </c>
      <c r="B2076" s="31">
        <v>89678000</v>
      </c>
      <c r="C2076" s="31"/>
      <c r="D2076" s="31">
        <v>15388400</v>
      </c>
      <c r="E2076" s="17"/>
      <c r="F2076" s="14">
        <f t="shared" si="64"/>
        <v>0.1715961551328085</v>
      </c>
    </row>
    <row r="2077" spans="1:6" ht="12.75">
      <c r="A2077" s="17" t="s">
        <v>387</v>
      </c>
      <c r="B2077" s="31">
        <v>79610800</v>
      </c>
      <c r="C2077" s="31"/>
      <c r="D2077" s="31">
        <v>13105110</v>
      </c>
      <c r="E2077" s="17"/>
      <c r="F2077" s="14">
        <f t="shared" si="64"/>
        <v>0.16461472564023977</v>
      </c>
    </row>
    <row r="2078" spans="1:6" ht="12.75">
      <c r="A2078" s="17" t="s">
        <v>388</v>
      </c>
      <c r="B2078" s="31">
        <v>5422500</v>
      </c>
      <c r="C2078" s="31"/>
      <c r="D2078" s="31">
        <v>7362930</v>
      </c>
      <c r="E2078" s="17"/>
      <c r="F2078" s="14">
        <f t="shared" si="64"/>
        <v>1.35784785615491</v>
      </c>
    </row>
    <row r="2079" spans="1:6" ht="12.75">
      <c r="A2079" s="40" t="s">
        <v>389</v>
      </c>
      <c r="B2079" s="31"/>
      <c r="C2079" s="31"/>
      <c r="D2079" s="31"/>
      <c r="E2079" s="17"/>
      <c r="F2079" s="14"/>
    </row>
    <row r="2080" spans="1:6" ht="12.75">
      <c r="A2080" s="8" t="s">
        <v>390</v>
      </c>
      <c r="B2080" s="37">
        <f>SUM(B2081:B2082)</f>
        <v>762503500</v>
      </c>
      <c r="C2080" s="37"/>
      <c r="D2080" s="37">
        <f>SUM(D2081:D2082)</f>
        <v>148728880</v>
      </c>
      <c r="E2080" s="39"/>
      <c r="F2080" s="10">
        <f aca="true" t="shared" si="65" ref="F2080:F2094">SUM(D2080/B2080)</f>
        <v>0.19505337352549856</v>
      </c>
    </row>
    <row r="2081" spans="1:6" ht="12.75">
      <c r="A2081" s="17" t="s">
        <v>391</v>
      </c>
      <c r="B2081" s="31">
        <v>607263000</v>
      </c>
      <c r="C2081" s="31"/>
      <c r="D2081" s="31">
        <v>117338520</v>
      </c>
      <c r="E2081" s="17"/>
      <c r="F2081" s="14">
        <f t="shared" si="65"/>
        <v>0.19322520884690816</v>
      </c>
    </row>
    <row r="2082" spans="1:6" ht="12.75">
      <c r="A2082" s="17" t="s">
        <v>2957</v>
      </c>
      <c r="B2082" s="31">
        <v>155240500</v>
      </c>
      <c r="C2082" s="31"/>
      <c r="D2082" s="31">
        <v>31390360</v>
      </c>
      <c r="E2082" s="17"/>
      <c r="F2082" s="14">
        <f t="shared" si="65"/>
        <v>0.2022047081786003</v>
      </c>
    </row>
    <row r="2083" spans="1:6" ht="12.75">
      <c r="A2083" s="8" t="s">
        <v>2958</v>
      </c>
      <c r="B2083" s="37">
        <f>SUM(B2084:B2088)</f>
        <v>682176900</v>
      </c>
      <c r="C2083" s="37"/>
      <c r="D2083" s="37">
        <f>SUM(D2084:D2088)</f>
        <v>122046320</v>
      </c>
      <c r="E2083" s="39"/>
      <c r="F2083" s="10">
        <f t="shared" si="65"/>
        <v>0.17890714270741212</v>
      </c>
    </row>
    <row r="2084" spans="1:6" ht="12.75">
      <c r="A2084" s="17" t="s">
        <v>2959</v>
      </c>
      <c r="B2084" s="31">
        <v>54638000</v>
      </c>
      <c r="C2084" s="31"/>
      <c r="D2084" s="31">
        <v>11513760</v>
      </c>
      <c r="E2084" s="17"/>
      <c r="F2084" s="14">
        <f t="shared" si="65"/>
        <v>0.21072806471686373</v>
      </c>
    </row>
    <row r="2085" spans="1:6" ht="12.75">
      <c r="A2085" s="17" t="s">
        <v>2960</v>
      </c>
      <c r="B2085" s="31">
        <v>227786600</v>
      </c>
      <c r="C2085" s="31"/>
      <c r="D2085" s="31">
        <v>39560630</v>
      </c>
      <c r="E2085" s="17"/>
      <c r="F2085" s="14">
        <f t="shared" si="65"/>
        <v>0.17367408794020367</v>
      </c>
    </row>
    <row r="2086" spans="1:6" ht="12.75">
      <c r="A2086" s="17" t="s">
        <v>2961</v>
      </c>
      <c r="B2086" s="31">
        <v>177669000</v>
      </c>
      <c r="C2086" s="31"/>
      <c r="D2086" s="31">
        <v>31413750</v>
      </c>
      <c r="E2086" s="17"/>
      <c r="F2086" s="14">
        <f t="shared" si="65"/>
        <v>0.17681052969285582</v>
      </c>
    </row>
    <row r="2087" spans="1:6" ht="12.75">
      <c r="A2087" s="17" t="s">
        <v>2962</v>
      </c>
      <c r="B2087" s="31">
        <v>197523300</v>
      </c>
      <c r="C2087" s="31"/>
      <c r="D2087" s="31">
        <v>36623730</v>
      </c>
      <c r="E2087" s="17"/>
      <c r="F2087" s="14">
        <f t="shared" si="65"/>
        <v>0.18541473335044523</v>
      </c>
    </row>
    <row r="2088" spans="1:6" ht="12.75">
      <c r="A2088" s="17" t="s">
        <v>1179</v>
      </c>
      <c r="B2088" s="31">
        <v>24560000</v>
      </c>
      <c r="C2088" s="31"/>
      <c r="D2088" s="31">
        <v>2934450</v>
      </c>
      <c r="E2088" s="17"/>
      <c r="F2088" s="14">
        <f t="shared" si="65"/>
        <v>0.11948086319218242</v>
      </c>
    </row>
    <row r="2089" spans="1:6" ht="12.75">
      <c r="A2089" s="8" t="s">
        <v>2963</v>
      </c>
      <c r="B2089" s="37">
        <f>SUM(B2090:B2094)</f>
        <v>983187500</v>
      </c>
      <c r="C2089" s="37"/>
      <c r="D2089" s="37">
        <f>SUM(D2090:D2094)</f>
        <v>201709640</v>
      </c>
      <c r="E2089" s="39"/>
      <c r="F2089" s="10">
        <f t="shared" si="65"/>
        <v>0.20515887356175705</v>
      </c>
    </row>
    <row r="2090" spans="1:6" ht="12.75">
      <c r="A2090" s="17" t="s">
        <v>1230</v>
      </c>
      <c r="B2090" s="31">
        <v>9958900</v>
      </c>
      <c r="C2090" s="31"/>
      <c r="D2090" s="31">
        <v>2172040</v>
      </c>
      <c r="E2090" s="17"/>
      <c r="F2090" s="14">
        <f t="shared" si="65"/>
        <v>0.21810039261364206</v>
      </c>
    </row>
    <row r="2091" spans="1:6" ht="12.75">
      <c r="A2091" s="17" t="s">
        <v>2964</v>
      </c>
      <c r="B2091" s="31">
        <v>38593300</v>
      </c>
      <c r="C2091" s="31"/>
      <c r="D2091" s="31">
        <v>7826690</v>
      </c>
      <c r="E2091" s="17"/>
      <c r="F2091" s="14">
        <f t="shared" si="65"/>
        <v>0.2027991905330718</v>
      </c>
    </row>
    <row r="2092" spans="1:6" ht="12.75">
      <c r="A2092" s="17" t="s">
        <v>2965</v>
      </c>
      <c r="B2092" s="31">
        <v>186826600</v>
      </c>
      <c r="C2092" s="31"/>
      <c r="D2092" s="31">
        <v>32298310</v>
      </c>
      <c r="E2092" s="17"/>
      <c r="F2092" s="14">
        <f t="shared" si="65"/>
        <v>0.17287854085017873</v>
      </c>
    </row>
    <row r="2093" spans="1:6" ht="12.75">
      <c r="A2093" s="17" t="s">
        <v>40</v>
      </c>
      <c r="B2093" s="31">
        <v>500033000</v>
      </c>
      <c r="C2093" s="31"/>
      <c r="D2093" s="31">
        <v>102893270</v>
      </c>
      <c r="E2093" s="17"/>
      <c r="F2093" s="14">
        <f t="shared" si="65"/>
        <v>0.20577295898470702</v>
      </c>
    </row>
    <row r="2094" spans="1:6" ht="12.75">
      <c r="A2094" s="17" t="s">
        <v>2966</v>
      </c>
      <c r="B2094" s="31">
        <v>247775700</v>
      </c>
      <c r="C2094" s="31"/>
      <c r="D2094" s="31">
        <v>56519330</v>
      </c>
      <c r="E2094" s="17"/>
      <c r="F2094" s="14">
        <f t="shared" si="65"/>
        <v>0.228106832106619</v>
      </c>
    </row>
    <row r="2095" spans="1:6" ht="12.75">
      <c r="A2095" s="17"/>
      <c r="B2095" s="31"/>
      <c r="C2095" s="31"/>
      <c r="D2095" s="31"/>
      <c r="E2095" s="17"/>
      <c r="F2095" s="14"/>
    </row>
    <row r="2096" spans="1:6" ht="12.75">
      <c r="A2096" s="17"/>
      <c r="B2096" s="31"/>
      <c r="C2096" s="31"/>
      <c r="D2096" s="31"/>
      <c r="E2096" s="17"/>
      <c r="F2096" s="14"/>
    </row>
    <row r="2097" spans="1:6" ht="15.75">
      <c r="A2097" s="23" t="s">
        <v>1688</v>
      </c>
      <c r="B2097" s="37">
        <f>+B2068+B2075+B2080+B2083+B2089</f>
        <v>5055173200</v>
      </c>
      <c r="C2097" s="37"/>
      <c r="D2097" s="37">
        <f>+D2068+D2075+D2080+D2083+D2089</f>
        <v>1037367540</v>
      </c>
      <c r="E2097" s="39"/>
      <c r="F2097" s="10">
        <f>SUM(D2097/B2097)</f>
        <v>0.20520909946270485</v>
      </c>
    </row>
    <row r="2098" spans="1:6" ht="12.75">
      <c r="A2098" s="17"/>
      <c r="B2098" s="17"/>
      <c r="C2098" s="17"/>
      <c r="D2098" s="17"/>
      <c r="E2098" s="17"/>
      <c r="F2098" s="14"/>
    </row>
    <row r="2100" spans="1:5" ht="12.75">
      <c r="A2100" s="17" t="s">
        <v>2967</v>
      </c>
      <c r="B2100" s="17" t="s">
        <v>2968</v>
      </c>
      <c r="C2100" s="17"/>
      <c r="D2100" s="38"/>
      <c r="E2100" s="38" t="s">
        <v>2969</v>
      </c>
    </row>
    <row r="2101" spans="1:5" ht="12.75">
      <c r="A2101" s="17" t="s">
        <v>2970</v>
      </c>
      <c r="B2101" s="17" t="s">
        <v>2968</v>
      </c>
      <c r="C2101" s="17"/>
      <c r="D2101" s="38"/>
      <c r="E2101" s="38" t="s">
        <v>2969</v>
      </c>
    </row>
    <row r="2102" spans="1:5" ht="12.75">
      <c r="A2102" s="17" t="s">
        <v>2971</v>
      </c>
      <c r="B2102" s="17" t="s">
        <v>2968</v>
      </c>
      <c r="C2102" s="17"/>
      <c r="D2102" s="38"/>
      <c r="E2102" s="38" t="s">
        <v>2969</v>
      </c>
    </row>
    <row r="2106" spans="1:6" ht="12.75">
      <c r="A2106" s="46" t="s">
        <v>2972</v>
      </c>
      <c r="B2106" s="47"/>
      <c r="C2106" s="47"/>
      <c r="D2106" s="47"/>
      <c r="E2106" s="47"/>
      <c r="F2106" s="48"/>
    </row>
    <row r="2107" spans="1:6" ht="12.75">
      <c r="A2107" s="49"/>
      <c r="B2107" s="11"/>
      <c r="C2107" s="11"/>
      <c r="D2107" s="11"/>
      <c r="E2107" s="11"/>
      <c r="F2107" s="45"/>
    </row>
    <row r="2108" spans="1:6" ht="12.75">
      <c r="A2108" s="20" t="s">
        <v>1448</v>
      </c>
      <c r="B2108" s="5">
        <v>2003</v>
      </c>
      <c r="C2108" s="5" t="s">
        <v>1449</v>
      </c>
      <c r="D2108" s="5">
        <v>2003</v>
      </c>
      <c r="E2108" s="20"/>
      <c r="F2108" s="50"/>
    </row>
    <row r="2109" spans="1:6" ht="13.5" thickBot="1">
      <c r="A2109" s="51" t="s">
        <v>1450</v>
      </c>
      <c r="B2109" s="52" t="s">
        <v>1451</v>
      </c>
      <c r="C2109" s="51"/>
      <c r="D2109" s="51" t="s">
        <v>1452</v>
      </c>
      <c r="E2109" s="51"/>
      <c r="F2109" s="53" t="s">
        <v>1453</v>
      </c>
    </row>
    <row r="2110" spans="1:6" ht="12.75">
      <c r="A2110" s="11"/>
      <c r="B2110" s="13"/>
      <c r="C2110" s="13"/>
      <c r="D2110" s="13"/>
      <c r="E2110" s="11"/>
      <c r="F2110" s="11"/>
    </row>
    <row r="2111" spans="1:6" ht="12.75">
      <c r="A2111" s="8" t="s">
        <v>2973</v>
      </c>
      <c r="B2111" s="37">
        <f>SUM(B2112:B2115)</f>
        <v>183826300</v>
      </c>
      <c r="C2111" s="37"/>
      <c r="D2111" s="37">
        <f>SUM(D2112:D2115)</f>
        <v>145339420</v>
      </c>
      <c r="E2111" s="39"/>
      <c r="F2111" s="10">
        <f aca="true" t="shared" si="66" ref="F2111:F2126">SUM(D2111/B2111)</f>
        <v>0.7906345283563886</v>
      </c>
    </row>
    <row r="2112" spans="1:6" ht="12.75">
      <c r="A2112" s="17" t="s">
        <v>2974</v>
      </c>
      <c r="B2112" s="31">
        <v>69727900</v>
      </c>
      <c r="C2112" s="31"/>
      <c r="D2112" s="31">
        <v>56259180</v>
      </c>
      <c r="E2112" s="33"/>
      <c r="F2112" s="14">
        <f t="shared" si="66"/>
        <v>0.8068388693765336</v>
      </c>
    </row>
    <row r="2113" spans="1:6" ht="12.75">
      <c r="A2113" s="17" t="s">
        <v>393</v>
      </c>
      <c r="B2113" s="31">
        <v>37798300</v>
      </c>
      <c r="C2113" s="31"/>
      <c r="D2113" s="31">
        <v>31152910</v>
      </c>
      <c r="E2113" s="33"/>
      <c r="F2113" s="14">
        <f t="shared" si="66"/>
        <v>0.8241881248627584</v>
      </c>
    </row>
    <row r="2114" spans="1:6" ht="12.75">
      <c r="A2114" s="17" t="s">
        <v>394</v>
      </c>
      <c r="B2114" s="31">
        <v>31840300</v>
      </c>
      <c r="C2114" s="31"/>
      <c r="D2114" s="31">
        <v>24419360</v>
      </c>
      <c r="E2114" s="33"/>
      <c r="F2114" s="14">
        <f t="shared" si="66"/>
        <v>0.7669324723699211</v>
      </c>
    </row>
    <row r="2115" spans="1:6" ht="12.75">
      <c r="A2115" s="17" t="s">
        <v>191</v>
      </c>
      <c r="B2115" s="31">
        <v>44459800</v>
      </c>
      <c r="C2115" s="31"/>
      <c r="D2115" s="31">
        <v>33507970</v>
      </c>
      <c r="E2115" s="33"/>
      <c r="F2115" s="14">
        <f t="shared" si="66"/>
        <v>0.7536689323838613</v>
      </c>
    </row>
    <row r="2116" spans="1:6" ht="12.75">
      <c r="A2116" s="8" t="s">
        <v>395</v>
      </c>
      <c r="B2116" s="37">
        <f>SUM(B2117:B2119)</f>
        <v>74809800</v>
      </c>
      <c r="C2116" s="37"/>
      <c r="D2116" s="37">
        <f>SUM(D2117:D2119)</f>
        <v>59352550</v>
      </c>
      <c r="E2116" s="39"/>
      <c r="F2116" s="10">
        <f t="shared" si="66"/>
        <v>0.793379343348064</v>
      </c>
    </row>
    <row r="2117" spans="1:6" ht="12.75">
      <c r="A2117" s="17" t="s">
        <v>396</v>
      </c>
      <c r="B2117" s="31">
        <v>31432100</v>
      </c>
      <c r="C2117" s="31"/>
      <c r="D2117" s="31">
        <v>24091200</v>
      </c>
      <c r="E2117" s="33"/>
      <c r="F2117" s="14">
        <f t="shared" si="66"/>
        <v>0.7664521301472061</v>
      </c>
    </row>
    <row r="2118" spans="1:6" ht="12.75">
      <c r="A2118" s="17" t="s">
        <v>2012</v>
      </c>
      <c r="B2118" s="31">
        <v>31118000</v>
      </c>
      <c r="C2118" s="31"/>
      <c r="D2118" s="31">
        <v>24395540</v>
      </c>
      <c r="E2118" s="33"/>
      <c r="F2118" s="14">
        <f t="shared" si="66"/>
        <v>0.7839687640593869</v>
      </c>
    </row>
    <row r="2119" spans="1:6" ht="12.75">
      <c r="A2119" s="17" t="s">
        <v>2934</v>
      </c>
      <c r="B2119" s="31">
        <v>12259700</v>
      </c>
      <c r="C2119" s="31"/>
      <c r="D2119" s="31">
        <v>10865810</v>
      </c>
      <c r="E2119" s="33"/>
      <c r="F2119" s="14">
        <f t="shared" si="66"/>
        <v>0.8863030906139628</v>
      </c>
    </row>
    <row r="2120" spans="1:6" ht="12.75">
      <c r="A2120" s="8" t="s">
        <v>397</v>
      </c>
      <c r="B2120" s="37">
        <f>SUM(B2121:B2126)</f>
        <v>147564500</v>
      </c>
      <c r="C2120" s="37"/>
      <c r="D2120" s="37">
        <f>SUM(D2121:D2126)</f>
        <v>120392640</v>
      </c>
      <c r="E2120" s="39"/>
      <c r="F2120" s="10">
        <f t="shared" si="66"/>
        <v>0.8158645202606318</v>
      </c>
    </row>
    <row r="2121" spans="1:6" ht="12.75">
      <c r="A2121" s="17" t="s">
        <v>398</v>
      </c>
      <c r="B2121" s="31">
        <v>34726700</v>
      </c>
      <c r="C2121" s="31"/>
      <c r="D2121" s="31">
        <v>29239250</v>
      </c>
      <c r="E2121" s="33"/>
      <c r="F2121" s="14">
        <f t="shared" si="66"/>
        <v>0.8419818180247475</v>
      </c>
    </row>
    <row r="2122" spans="1:6" ht="12.75">
      <c r="A2122" s="17" t="s">
        <v>20</v>
      </c>
      <c r="B2122" s="31">
        <v>36648700</v>
      </c>
      <c r="C2122" s="31"/>
      <c r="D2122" s="31">
        <v>32944150</v>
      </c>
      <c r="E2122" s="33"/>
      <c r="F2122" s="14">
        <f t="shared" si="66"/>
        <v>0.898917287652768</v>
      </c>
    </row>
    <row r="2123" spans="1:6" ht="12.75">
      <c r="A2123" s="17" t="s">
        <v>399</v>
      </c>
      <c r="B2123" s="31">
        <v>25980300</v>
      </c>
      <c r="C2123" s="31"/>
      <c r="D2123" s="31">
        <v>20692770</v>
      </c>
      <c r="E2123" s="33"/>
      <c r="F2123" s="14">
        <f t="shared" si="66"/>
        <v>0.7964792554358495</v>
      </c>
    </row>
    <row r="2124" spans="1:6" ht="12.75">
      <c r="A2124" s="17" t="s">
        <v>400</v>
      </c>
      <c r="B2124" s="31">
        <v>30902500</v>
      </c>
      <c r="C2124" s="31"/>
      <c r="D2124" s="31">
        <v>22622390</v>
      </c>
      <c r="E2124" s="33"/>
      <c r="F2124" s="14">
        <f t="shared" si="66"/>
        <v>0.7320569533209287</v>
      </c>
    </row>
    <row r="2125" spans="1:6" ht="12.75">
      <c r="A2125" s="17" t="s">
        <v>165</v>
      </c>
      <c r="B2125" s="31">
        <v>17859600</v>
      </c>
      <c r="C2125" s="31"/>
      <c r="D2125" s="31">
        <v>13614480</v>
      </c>
      <c r="E2125" s="33"/>
      <c r="F2125" s="14">
        <f t="shared" si="66"/>
        <v>0.7623059866962306</v>
      </c>
    </row>
    <row r="2126" spans="1:6" ht="12.75">
      <c r="A2126" s="17" t="s">
        <v>401</v>
      </c>
      <c r="B2126" s="31">
        <v>1446700</v>
      </c>
      <c r="C2126" s="31"/>
      <c r="D2126" s="31">
        <v>1279600</v>
      </c>
      <c r="E2126" s="33"/>
      <c r="F2126" s="14">
        <f t="shared" si="66"/>
        <v>0.8844957489458768</v>
      </c>
    </row>
    <row r="2127" spans="1:6" ht="12.75">
      <c r="A2127" s="17"/>
      <c r="B2127" s="31"/>
      <c r="C2127" s="31"/>
      <c r="D2127" s="31"/>
      <c r="E2127" s="33"/>
      <c r="F2127" s="14"/>
    </row>
    <row r="2128" spans="1:6" ht="12.75">
      <c r="A2128" s="17"/>
      <c r="B2128" s="17"/>
      <c r="C2128" s="17"/>
      <c r="D2128" s="17"/>
      <c r="E2128" s="33"/>
      <c r="F2128" s="14"/>
    </row>
    <row r="2129" spans="1:6" ht="15.75">
      <c r="A2129" s="23" t="s">
        <v>1688</v>
      </c>
      <c r="B2129" s="37">
        <f>+B2111+B2116+B2120</f>
        <v>406200600</v>
      </c>
      <c r="C2129" s="37"/>
      <c r="D2129" s="37">
        <f>+D2111+D2116+D2120</f>
        <v>325084610</v>
      </c>
      <c r="E2129" s="39"/>
      <c r="F2129" s="10">
        <f>SUM(D2129/B2129)</f>
        <v>0.8003055879287229</v>
      </c>
    </row>
    <row r="2130" spans="1:6" ht="12.75">
      <c r="A2130" s="17"/>
      <c r="B2130" s="17"/>
      <c r="C2130" s="17"/>
      <c r="D2130" s="17"/>
      <c r="E2130" s="33"/>
      <c r="F2130" s="33"/>
    </row>
    <row r="2133" spans="1:6" ht="12.75">
      <c r="A2133" s="46" t="s">
        <v>402</v>
      </c>
      <c r="B2133" s="47"/>
      <c r="C2133" s="47"/>
      <c r="D2133" s="47"/>
      <c r="E2133" s="47"/>
      <c r="F2133" s="48"/>
    </row>
    <row r="2134" spans="1:6" ht="12.75">
      <c r="A2134" s="49"/>
      <c r="B2134" s="11"/>
      <c r="C2134" s="11"/>
      <c r="D2134" s="11"/>
      <c r="E2134" s="11"/>
      <c r="F2134" s="45"/>
    </row>
    <row r="2135" spans="1:6" ht="12.75">
      <c r="A2135" s="20" t="s">
        <v>1448</v>
      </c>
      <c r="B2135" s="5">
        <v>2003</v>
      </c>
      <c r="C2135" s="5" t="s">
        <v>1449</v>
      </c>
      <c r="D2135" s="5">
        <v>2003</v>
      </c>
      <c r="E2135" s="20"/>
      <c r="F2135" s="50"/>
    </row>
    <row r="2136" spans="1:6" ht="13.5" thickBot="1">
      <c r="A2136" s="51" t="s">
        <v>1450</v>
      </c>
      <c r="B2136" s="52" t="s">
        <v>1451</v>
      </c>
      <c r="C2136" s="51"/>
      <c r="D2136" s="51" t="s">
        <v>1452</v>
      </c>
      <c r="E2136" s="51"/>
      <c r="F2136" s="53" t="s">
        <v>1453</v>
      </c>
    </row>
    <row r="2137" spans="1:6" ht="12.75">
      <c r="A2137" s="11"/>
      <c r="B2137" s="13"/>
      <c r="C2137" s="13"/>
      <c r="D2137" s="13"/>
      <c r="E2137" s="11"/>
      <c r="F2137" s="45"/>
    </row>
    <row r="2138" spans="1:6" ht="12.75">
      <c r="A2138" s="8" t="s">
        <v>403</v>
      </c>
      <c r="B2138" s="37">
        <f>SUM(B2139:B2140)</f>
        <v>125195200</v>
      </c>
      <c r="C2138" s="37"/>
      <c r="D2138" s="37">
        <f>SUM(D2139:D2140)</f>
        <v>155196230</v>
      </c>
      <c r="E2138" s="39"/>
      <c r="F2138" s="10">
        <f aca="true" t="shared" si="67" ref="F2138:F2168">SUM(D2138/B2138)</f>
        <v>1.2396340275026518</v>
      </c>
    </row>
    <row r="2139" spans="1:6" ht="12.75">
      <c r="A2139" s="17" t="s">
        <v>404</v>
      </c>
      <c r="B2139" s="31">
        <v>9010700</v>
      </c>
      <c r="C2139" s="31"/>
      <c r="D2139" s="31">
        <v>12447670</v>
      </c>
      <c r="E2139" s="17"/>
      <c r="F2139" s="14">
        <f t="shared" si="67"/>
        <v>1.381432075199485</v>
      </c>
    </row>
    <row r="2140" spans="1:6" ht="12.75">
      <c r="A2140" s="17" t="s">
        <v>405</v>
      </c>
      <c r="B2140" s="31">
        <v>116184500</v>
      </c>
      <c r="C2140" s="31"/>
      <c r="D2140" s="31">
        <v>142748560</v>
      </c>
      <c r="E2140" s="17"/>
      <c r="F2140" s="14">
        <f t="shared" si="67"/>
        <v>1.2286368663634133</v>
      </c>
    </row>
    <row r="2141" spans="1:6" ht="12.75">
      <c r="A2141" s="8" t="s">
        <v>406</v>
      </c>
      <c r="B2141" s="37">
        <f>SUM(B2142:B2147)</f>
        <v>454441200</v>
      </c>
      <c r="C2141" s="37"/>
      <c r="D2141" s="37">
        <f>SUM(D2142:D2147)</f>
        <v>521691520</v>
      </c>
      <c r="E2141" s="39"/>
      <c r="F2141" s="10">
        <f t="shared" si="67"/>
        <v>1.1479846457583511</v>
      </c>
    </row>
    <row r="2142" spans="1:6" ht="12.75">
      <c r="A2142" s="17" t="s">
        <v>113</v>
      </c>
      <c r="B2142" s="31">
        <v>202760800</v>
      </c>
      <c r="C2142" s="31"/>
      <c r="D2142" s="31">
        <v>231154290</v>
      </c>
      <c r="E2142" s="17"/>
      <c r="F2142" s="14">
        <f t="shared" si="67"/>
        <v>1.1400344149362205</v>
      </c>
    </row>
    <row r="2143" spans="1:6" ht="12.75">
      <c r="A2143" s="17" t="s">
        <v>1105</v>
      </c>
      <c r="B2143" s="31">
        <v>36683700</v>
      </c>
      <c r="C2143" s="31"/>
      <c r="D2143" s="31">
        <v>46603990</v>
      </c>
      <c r="E2143" s="17"/>
      <c r="F2143" s="14">
        <f t="shared" si="67"/>
        <v>1.2704277376600506</v>
      </c>
    </row>
    <row r="2144" spans="1:6" ht="12.75">
      <c r="A2144" s="17" t="s">
        <v>40</v>
      </c>
      <c r="B2144" s="31">
        <v>41550900</v>
      </c>
      <c r="C2144" s="31"/>
      <c r="D2144" s="31">
        <v>35954920</v>
      </c>
      <c r="E2144" s="17"/>
      <c r="F2144" s="14">
        <f t="shared" si="67"/>
        <v>0.8653222914545774</v>
      </c>
    </row>
    <row r="2145" spans="1:6" ht="12.75">
      <c r="A2145" s="17" t="s">
        <v>407</v>
      </c>
      <c r="B2145" s="31">
        <v>55637700</v>
      </c>
      <c r="C2145" s="31"/>
      <c r="D2145" s="31">
        <v>72014180</v>
      </c>
      <c r="E2145" s="17"/>
      <c r="F2145" s="14">
        <f t="shared" si="67"/>
        <v>1.2943414267663833</v>
      </c>
    </row>
    <row r="2146" spans="1:6" ht="12.75">
      <c r="A2146" s="17" t="s">
        <v>41</v>
      </c>
      <c r="B2146" s="31">
        <v>64480300</v>
      </c>
      <c r="C2146" s="31"/>
      <c r="D2146" s="31">
        <v>57458540</v>
      </c>
      <c r="E2146" s="17"/>
      <c r="F2146" s="14">
        <f t="shared" si="67"/>
        <v>0.8911022436310004</v>
      </c>
    </row>
    <row r="2147" spans="1:6" ht="12.75">
      <c r="A2147" s="17" t="s">
        <v>408</v>
      </c>
      <c r="B2147" s="31">
        <v>53327800</v>
      </c>
      <c r="C2147" s="31"/>
      <c r="D2147" s="31">
        <v>78505600</v>
      </c>
      <c r="E2147" s="17"/>
      <c r="F2147" s="14">
        <f t="shared" si="67"/>
        <v>1.4721327337711287</v>
      </c>
    </row>
    <row r="2148" spans="1:6" ht="12.75">
      <c r="A2148" s="8" t="s">
        <v>409</v>
      </c>
      <c r="B2148" s="37">
        <f>SUM(B2149:B2153)</f>
        <v>122223600</v>
      </c>
      <c r="C2148" s="37"/>
      <c r="D2148" s="37">
        <f>SUM(D2149:D2153)</f>
        <v>150271240</v>
      </c>
      <c r="E2148" s="39"/>
      <c r="F2148" s="10">
        <f t="shared" si="67"/>
        <v>1.2294781040650087</v>
      </c>
    </row>
    <row r="2149" spans="1:6" ht="12.75">
      <c r="A2149" s="17" t="s">
        <v>410</v>
      </c>
      <c r="B2149" s="31">
        <v>2948700</v>
      </c>
      <c r="C2149" s="31"/>
      <c r="D2149" s="31">
        <v>3272710</v>
      </c>
      <c r="E2149" s="17"/>
      <c r="F2149" s="14">
        <f t="shared" si="67"/>
        <v>1.1098823210228237</v>
      </c>
    </row>
    <row r="2150" spans="1:6" ht="12.75">
      <c r="A2150" s="17" t="s">
        <v>792</v>
      </c>
      <c r="B2150" s="31">
        <v>5061500</v>
      </c>
      <c r="C2150" s="31"/>
      <c r="D2150" s="31">
        <v>6379750</v>
      </c>
      <c r="E2150" s="17"/>
      <c r="F2150" s="14">
        <f t="shared" si="67"/>
        <v>1.260446507952188</v>
      </c>
    </row>
    <row r="2151" spans="1:6" ht="12.75">
      <c r="A2151" s="17" t="s">
        <v>2866</v>
      </c>
      <c r="B2151" s="31">
        <v>64823000</v>
      </c>
      <c r="C2151" s="31"/>
      <c r="D2151" s="31">
        <v>78836920</v>
      </c>
      <c r="E2151" s="17"/>
      <c r="F2151" s="14">
        <f t="shared" si="67"/>
        <v>1.2161874643259336</v>
      </c>
    </row>
    <row r="2152" spans="1:6" ht="12.75">
      <c r="A2152" s="17" t="s">
        <v>411</v>
      </c>
      <c r="B2152" s="31">
        <v>41623900</v>
      </c>
      <c r="C2152" s="31"/>
      <c r="D2152" s="31">
        <v>51907910</v>
      </c>
      <c r="E2152" s="17"/>
      <c r="F2152" s="14">
        <f t="shared" si="67"/>
        <v>1.2470698324760534</v>
      </c>
    </row>
    <row r="2153" spans="1:6" ht="12.75">
      <c r="A2153" s="17" t="s">
        <v>412</v>
      </c>
      <c r="B2153" s="31">
        <v>7766500</v>
      </c>
      <c r="C2153" s="31"/>
      <c r="D2153" s="31">
        <v>9873950</v>
      </c>
      <c r="E2153" s="17"/>
      <c r="F2153" s="14">
        <f t="shared" si="67"/>
        <v>1.2713513165518573</v>
      </c>
    </row>
    <row r="2154" spans="1:6" ht="12.75">
      <c r="A2154" s="8" t="s">
        <v>413</v>
      </c>
      <c r="B2154" s="37">
        <f>SUM(B2155:B2158)</f>
        <v>140618200</v>
      </c>
      <c r="C2154" s="37"/>
      <c r="D2154" s="37">
        <f>SUM(D2155:D2158)</f>
        <v>184165900</v>
      </c>
      <c r="E2154" s="39"/>
      <c r="F2154" s="10">
        <f t="shared" si="67"/>
        <v>1.3096875084448527</v>
      </c>
    </row>
    <row r="2155" spans="1:6" ht="12.75">
      <c r="A2155" s="17" t="s">
        <v>414</v>
      </c>
      <c r="B2155" s="31">
        <v>35813200</v>
      </c>
      <c r="C2155" s="31"/>
      <c r="D2155" s="31">
        <v>45442500</v>
      </c>
      <c r="E2155" s="17"/>
      <c r="F2155" s="14">
        <f t="shared" si="67"/>
        <v>1.2688757218009001</v>
      </c>
    </row>
    <row r="2156" spans="1:6" ht="12.75">
      <c r="A2156" s="17" t="s">
        <v>123</v>
      </c>
      <c r="B2156" s="31">
        <v>16812000</v>
      </c>
      <c r="C2156" s="31"/>
      <c r="D2156" s="31">
        <v>15345390</v>
      </c>
      <c r="E2156" s="17"/>
      <c r="F2156" s="14">
        <f t="shared" si="67"/>
        <v>0.9127640970735189</v>
      </c>
    </row>
    <row r="2157" spans="1:6" ht="12.75">
      <c r="A2157" s="17" t="s">
        <v>415</v>
      </c>
      <c r="B2157" s="31">
        <v>3100500</v>
      </c>
      <c r="C2157" s="31"/>
      <c r="D2157" s="31">
        <v>4351270</v>
      </c>
      <c r="E2157" s="17"/>
      <c r="F2157" s="14">
        <f t="shared" si="67"/>
        <v>1.4034091275600709</v>
      </c>
    </row>
    <row r="2158" spans="1:6" ht="12.75">
      <c r="A2158" s="17" t="s">
        <v>416</v>
      </c>
      <c r="B2158" s="31">
        <v>84892500</v>
      </c>
      <c r="C2158" s="31"/>
      <c r="D2158" s="31">
        <v>119026740</v>
      </c>
      <c r="E2158" s="17"/>
      <c r="F2158" s="14">
        <f t="shared" si="67"/>
        <v>1.4020878169449598</v>
      </c>
    </row>
    <row r="2159" spans="1:6" ht="12.75">
      <c r="A2159" s="8" t="s">
        <v>417</v>
      </c>
      <c r="B2159" s="37">
        <f>SUM(B2160:B2168)</f>
        <v>367038300</v>
      </c>
      <c r="C2159" s="37"/>
      <c r="D2159" s="37">
        <f>SUM(D2160:D2168)</f>
        <v>459096090</v>
      </c>
      <c r="E2159" s="39"/>
      <c r="F2159" s="10">
        <f t="shared" si="67"/>
        <v>1.2508124901406747</v>
      </c>
    </row>
    <row r="2160" spans="1:6" ht="12.75">
      <c r="A2160" s="17" t="s">
        <v>783</v>
      </c>
      <c r="B2160" s="31">
        <v>22837200</v>
      </c>
      <c r="C2160" s="31"/>
      <c r="D2160" s="31">
        <v>28031090</v>
      </c>
      <c r="E2160" s="17"/>
      <c r="F2160" s="14">
        <f t="shared" si="67"/>
        <v>1.227431121153206</v>
      </c>
    </row>
    <row r="2161" spans="1:6" ht="12.75">
      <c r="A2161" s="17" t="s">
        <v>98</v>
      </c>
      <c r="B2161" s="31">
        <v>71405800</v>
      </c>
      <c r="C2161" s="31"/>
      <c r="D2161" s="31">
        <v>73068490</v>
      </c>
      <c r="E2161" s="17"/>
      <c r="F2161" s="14">
        <f t="shared" si="67"/>
        <v>1.023285083284551</v>
      </c>
    </row>
    <row r="2162" spans="1:6" ht="12.75">
      <c r="A2162" s="17" t="s">
        <v>1283</v>
      </c>
      <c r="B2162" s="31">
        <v>9832600</v>
      </c>
      <c r="C2162" s="31"/>
      <c r="D2162" s="31">
        <v>9054240</v>
      </c>
      <c r="E2162" s="17"/>
      <c r="F2162" s="14">
        <f t="shared" si="67"/>
        <v>0.9208388422187417</v>
      </c>
    </row>
    <row r="2163" spans="1:6" ht="12.75">
      <c r="A2163" s="17" t="s">
        <v>1284</v>
      </c>
      <c r="B2163" s="31">
        <v>24565700</v>
      </c>
      <c r="C2163" s="31"/>
      <c r="D2163" s="31">
        <v>20172680</v>
      </c>
      <c r="E2163" s="17"/>
      <c r="F2163" s="14">
        <f t="shared" si="67"/>
        <v>0.8211726105911902</v>
      </c>
    </row>
    <row r="2164" spans="1:6" ht="12.75">
      <c r="A2164" s="17" t="s">
        <v>1285</v>
      </c>
      <c r="B2164" s="31">
        <v>4774900</v>
      </c>
      <c r="C2164" s="31"/>
      <c r="D2164" s="31">
        <v>8465880</v>
      </c>
      <c r="E2164" s="17"/>
      <c r="F2164" s="14">
        <f t="shared" si="67"/>
        <v>1.7729962931160863</v>
      </c>
    </row>
    <row r="2165" spans="1:6" ht="12.75">
      <c r="A2165" s="17" t="s">
        <v>1339</v>
      </c>
      <c r="B2165" s="31">
        <v>38947300</v>
      </c>
      <c r="C2165" s="31"/>
      <c r="D2165" s="31">
        <v>32159860</v>
      </c>
      <c r="E2165" s="17"/>
      <c r="F2165" s="14">
        <f t="shared" si="67"/>
        <v>0.8257275857376506</v>
      </c>
    </row>
    <row r="2166" spans="1:6" ht="12.75">
      <c r="A2166" s="17" t="s">
        <v>2603</v>
      </c>
      <c r="B2166" s="31">
        <v>79955500</v>
      </c>
      <c r="C2166" s="31"/>
      <c r="D2166" s="31">
        <v>69078080</v>
      </c>
      <c r="E2166" s="17"/>
      <c r="F2166" s="14">
        <f t="shared" si="67"/>
        <v>0.8639565758453139</v>
      </c>
    </row>
    <row r="2167" spans="1:6" ht="12.75">
      <c r="A2167" s="17" t="s">
        <v>1286</v>
      </c>
      <c r="B2167" s="31">
        <v>103147900</v>
      </c>
      <c r="C2167" s="31"/>
      <c r="D2167" s="31">
        <v>201459050</v>
      </c>
      <c r="E2167" s="17"/>
      <c r="F2167" s="14">
        <f t="shared" si="67"/>
        <v>1.9531085945520945</v>
      </c>
    </row>
    <row r="2168" spans="1:6" ht="12.75">
      <c r="A2168" s="17" t="s">
        <v>2100</v>
      </c>
      <c r="B2168" s="31">
        <v>11571400</v>
      </c>
      <c r="C2168" s="31"/>
      <c r="D2168" s="31">
        <v>17606720</v>
      </c>
      <c r="E2168" s="17"/>
      <c r="F2168" s="14">
        <f t="shared" si="67"/>
        <v>1.521572152030005</v>
      </c>
    </row>
    <row r="2169" spans="1:6" ht="12.75">
      <c r="A2169" s="17"/>
      <c r="B2169" s="31"/>
      <c r="C2169" s="31"/>
      <c r="D2169" s="31"/>
      <c r="E2169" s="17"/>
      <c r="F2169" s="14"/>
    </row>
    <row r="2170" spans="1:6" ht="12.75">
      <c r="A2170" s="17"/>
      <c r="B2170" s="17"/>
      <c r="C2170" s="17"/>
      <c r="D2170" s="17"/>
      <c r="E2170" s="17"/>
      <c r="F2170" s="14"/>
    </row>
    <row r="2171" spans="1:6" ht="15.75">
      <c r="A2171" s="23" t="s">
        <v>1688</v>
      </c>
      <c r="B2171" s="37">
        <f>+B2138+B2141+B2148+B2154+B2159</f>
        <v>1209516500</v>
      </c>
      <c r="C2171" s="37"/>
      <c r="D2171" s="37">
        <f>+D2138+D2141+D2148+D2154+D2159</f>
        <v>1470420980</v>
      </c>
      <c r="E2171" s="39"/>
      <c r="F2171" s="10">
        <f>SUM(D2171/B2171)</f>
        <v>1.2157097319466084</v>
      </c>
    </row>
    <row r="2172" spans="1:6" ht="12.75">
      <c r="A2172" s="17"/>
      <c r="B2172" s="17"/>
      <c r="C2172" s="17"/>
      <c r="D2172" s="17"/>
      <c r="E2172" s="17"/>
      <c r="F2172" s="33"/>
    </row>
    <row r="2175" spans="1:6" ht="12.75">
      <c r="A2175" s="46" t="s">
        <v>1287</v>
      </c>
      <c r="B2175" s="47"/>
      <c r="C2175" s="47"/>
      <c r="D2175" s="47"/>
      <c r="E2175" s="47"/>
      <c r="F2175" s="48"/>
    </row>
    <row r="2176" spans="1:6" ht="12.75">
      <c r="A2176" s="49"/>
      <c r="B2176" s="11"/>
      <c r="C2176" s="11"/>
      <c r="D2176" s="11"/>
      <c r="E2176" s="11"/>
      <c r="F2176" s="45"/>
    </row>
    <row r="2177" spans="1:6" ht="12.75">
      <c r="A2177" s="20" t="s">
        <v>1448</v>
      </c>
      <c r="B2177" s="5">
        <v>2003</v>
      </c>
      <c r="C2177" s="5" t="s">
        <v>1449</v>
      </c>
      <c r="D2177" s="5">
        <v>2003</v>
      </c>
      <c r="E2177" s="20"/>
      <c r="F2177" s="50"/>
    </row>
    <row r="2178" spans="1:6" ht="13.5" thickBot="1">
      <c r="A2178" s="51" t="s">
        <v>1450</v>
      </c>
      <c r="B2178" s="52" t="s">
        <v>1451</v>
      </c>
      <c r="C2178" s="51"/>
      <c r="D2178" s="51" t="s">
        <v>1452</v>
      </c>
      <c r="E2178" s="51"/>
      <c r="F2178" s="53" t="s">
        <v>1453</v>
      </c>
    </row>
    <row r="2179" spans="1:6" ht="12.75">
      <c r="A2179" s="11"/>
      <c r="B2179" s="13"/>
      <c r="C2179" s="13"/>
      <c r="D2179" s="13"/>
      <c r="E2179" s="11"/>
      <c r="F2179" s="11"/>
    </row>
    <row r="2180" spans="1:6" ht="12.75">
      <c r="A2180" s="8" t="s">
        <v>1288</v>
      </c>
      <c r="B2180" s="37">
        <f>SUM(B2181:B2193)</f>
        <v>495530000</v>
      </c>
      <c r="C2180" s="37"/>
      <c r="D2180" s="37">
        <f>SUM(D2181:D2193)</f>
        <v>107604328</v>
      </c>
      <c r="E2180" s="39"/>
      <c r="F2180" s="10">
        <f aca="true" t="shared" si="68" ref="F2180:F2209">SUM(D2180/B2180)</f>
        <v>0.21714997679252518</v>
      </c>
    </row>
    <row r="2181" spans="1:6" ht="12.75">
      <c r="A2181" s="17" t="s">
        <v>1318</v>
      </c>
      <c r="B2181" s="31">
        <v>27085200</v>
      </c>
      <c r="C2181" s="31"/>
      <c r="D2181" s="31">
        <v>6107880</v>
      </c>
      <c r="E2181" s="17"/>
      <c r="F2181" s="14">
        <f t="shared" si="68"/>
        <v>0.22550618049709806</v>
      </c>
    </row>
    <row r="2182" spans="1:6" ht="12.75">
      <c r="A2182" s="17" t="s">
        <v>1289</v>
      </c>
      <c r="B2182" s="31">
        <v>30590400</v>
      </c>
      <c r="C2182" s="31"/>
      <c r="D2182" s="31">
        <v>6708440</v>
      </c>
      <c r="E2182" s="17"/>
      <c r="F2182" s="14">
        <f t="shared" si="68"/>
        <v>0.21929886500339976</v>
      </c>
    </row>
    <row r="2183" spans="1:6" ht="12.75">
      <c r="A2183" s="17" t="s">
        <v>1290</v>
      </c>
      <c r="B2183" s="31">
        <v>131062700</v>
      </c>
      <c r="C2183" s="31"/>
      <c r="D2183" s="31">
        <v>29838800</v>
      </c>
      <c r="E2183" s="17"/>
      <c r="F2183" s="14">
        <f t="shared" si="68"/>
        <v>0.22766813136002845</v>
      </c>
    </row>
    <row r="2184" spans="1:6" ht="12.75">
      <c r="A2184" s="17" t="s">
        <v>1339</v>
      </c>
      <c r="B2184" s="31">
        <v>42643600</v>
      </c>
      <c r="C2184" s="31"/>
      <c r="D2184" s="31">
        <v>7359928</v>
      </c>
      <c r="E2184" s="17"/>
      <c r="F2184" s="14">
        <f t="shared" si="68"/>
        <v>0.17259161984447843</v>
      </c>
    </row>
    <row r="2185" spans="1:6" ht="12.75">
      <c r="A2185" s="17" t="s">
        <v>147</v>
      </c>
      <c r="B2185" s="31">
        <v>24814000</v>
      </c>
      <c r="C2185" s="31"/>
      <c r="D2185" s="31">
        <v>4757640</v>
      </c>
      <c r="E2185" s="17"/>
      <c r="F2185" s="14">
        <f t="shared" si="68"/>
        <v>0.19173208672523576</v>
      </c>
    </row>
    <row r="2186" spans="1:6" ht="12.75">
      <c r="A2186" s="17" t="s">
        <v>2744</v>
      </c>
      <c r="B2186" s="31">
        <v>15807600</v>
      </c>
      <c r="C2186" s="31"/>
      <c r="D2186" s="31">
        <v>4074000</v>
      </c>
      <c r="E2186" s="17"/>
      <c r="F2186" s="14">
        <f t="shared" si="68"/>
        <v>0.25772413269566535</v>
      </c>
    </row>
    <row r="2187" spans="1:6" ht="12.75">
      <c r="A2187" s="17" t="s">
        <v>1291</v>
      </c>
      <c r="B2187" s="31">
        <v>7939800</v>
      </c>
      <c r="C2187" s="31"/>
      <c r="D2187" s="31">
        <v>1689560</v>
      </c>
      <c r="E2187" s="17"/>
      <c r="F2187" s="14">
        <f t="shared" si="68"/>
        <v>0.21279629209803774</v>
      </c>
    </row>
    <row r="2188" spans="1:6" ht="12.75">
      <c r="A2188" s="17" t="s">
        <v>1292</v>
      </c>
      <c r="B2188" s="31">
        <v>3889900</v>
      </c>
      <c r="C2188" s="31"/>
      <c r="D2188" s="31">
        <v>816600</v>
      </c>
      <c r="E2188" s="17"/>
      <c r="F2188" s="14">
        <f t="shared" si="68"/>
        <v>0.20992827579115145</v>
      </c>
    </row>
    <row r="2189" spans="1:6" ht="12.75">
      <c r="A2189" s="17" t="s">
        <v>1293</v>
      </c>
      <c r="B2189" s="31">
        <v>17177300</v>
      </c>
      <c r="C2189" s="31"/>
      <c r="D2189" s="31">
        <v>3376080</v>
      </c>
      <c r="E2189" s="17"/>
      <c r="F2189" s="14">
        <f t="shared" si="68"/>
        <v>0.19654311213054437</v>
      </c>
    </row>
    <row r="2190" spans="1:6" ht="12.75">
      <c r="A2190" s="17" t="s">
        <v>2142</v>
      </c>
      <c r="B2190" s="31">
        <v>35522200</v>
      </c>
      <c r="C2190" s="31"/>
      <c r="D2190" s="31">
        <v>7706280</v>
      </c>
      <c r="E2190" s="17"/>
      <c r="F2190" s="14">
        <f t="shared" si="68"/>
        <v>0.216942644318201</v>
      </c>
    </row>
    <row r="2191" spans="1:6" ht="12.75">
      <c r="A2191" s="17" t="s">
        <v>282</v>
      </c>
      <c r="B2191" s="31">
        <v>49131700</v>
      </c>
      <c r="C2191" s="31"/>
      <c r="D2191" s="31">
        <v>9416240</v>
      </c>
      <c r="E2191" s="17"/>
      <c r="F2191" s="14">
        <f t="shared" si="68"/>
        <v>0.1916530468109184</v>
      </c>
    </row>
    <row r="2192" spans="1:6" ht="12.75">
      <c r="A2192" s="17" t="s">
        <v>2034</v>
      </c>
      <c r="B2192" s="31">
        <v>50343500</v>
      </c>
      <c r="C2192" s="31"/>
      <c r="D2192" s="31">
        <v>13524920</v>
      </c>
      <c r="E2192" s="17"/>
      <c r="F2192" s="14">
        <f t="shared" si="68"/>
        <v>0.26865275556923934</v>
      </c>
    </row>
    <row r="2193" spans="1:6" ht="12.75">
      <c r="A2193" s="17" t="s">
        <v>640</v>
      </c>
      <c r="B2193" s="31">
        <v>59522100</v>
      </c>
      <c r="C2193" s="31"/>
      <c r="D2193" s="31">
        <v>12227960</v>
      </c>
      <c r="E2193" s="17"/>
      <c r="F2193" s="14">
        <f t="shared" si="68"/>
        <v>0.20543562811123936</v>
      </c>
    </row>
    <row r="2194" spans="1:6" ht="12.75">
      <c r="A2194" s="8" t="s">
        <v>2143</v>
      </c>
      <c r="B2194" s="37">
        <f>SUM(B2195:B2202)</f>
        <v>150817800</v>
      </c>
      <c r="C2194" s="37"/>
      <c r="D2194" s="37">
        <f>SUM(D2195:D2202)</f>
        <v>30386360</v>
      </c>
      <c r="E2194" s="39"/>
      <c r="F2194" s="10">
        <f t="shared" si="68"/>
        <v>0.20147727920709624</v>
      </c>
    </row>
    <row r="2195" spans="1:6" ht="12.75">
      <c r="A2195" s="17" t="s">
        <v>2144</v>
      </c>
      <c r="B2195" s="31">
        <v>6213900</v>
      </c>
      <c r="C2195" s="31"/>
      <c r="D2195" s="31">
        <v>1193760</v>
      </c>
      <c r="E2195" s="17"/>
      <c r="F2195" s="14">
        <f t="shared" si="68"/>
        <v>0.19211123449041664</v>
      </c>
    </row>
    <row r="2196" spans="1:6" ht="12.75">
      <c r="A2196" s="17" t="s">
        <v>2145</v>
      </c>
      <c r="B2196" s="31">
        <v>15635700</v>
      </c>
      <c r="C2196" s="31"/>
      <c r="D2196" s="31">
        <v>2663640</v>
      </c>
      <c r="E2196" s="17"/>
      <c r="F2196" s="14">
        <f t="shared" si="68"/>
        <v>0.17035630000575605</v>
      </c>
    </row>
    <row r="2197" spans="1:6" ht="12.75">
      <c r="A2197" s="17" t="s">
        <v>2022</v>
      </c>
      <c r="B2197" s="31">
        <v>20785000</v>
      </c>
      <c r="C2197" s="31"/>
      <c r="D2197" s="31">
        <v>3937240</v>
      </c>
      <c r="E2197" s="17"/>
      <c r="F2197" s="14">
        <f t="shared" si="68"/>
        <v>0.18942699061823431</v>
      </c>
    </row>
    <row r="2198" spans="1:6" ht="12.75">
      <c r="A2198" s="17" t="s">
        <v>2603</v>
      </c>
      <c r="B2198" s="31">
        <v>12877600</v>
      </c>
      <c r="C2198" s="31"/>
      <c r="D2198" s="31">
        <v>2450280</v>
      </c>
      <c r="E2198" s="17"/>
      <c r="F2198" s="14">
        <f t="shared" si="68"/>
        <v>0.19027458532645836</v>
      </c>
    </row>
    <row r="2199" spans="1:6" ht="12.75">
      <c r="A2199" s="17" t="s">
        <v>2146</v>
      </c>
      <c r="B2199" s="31">
        <v>7160500</v>
      </c>
      <c r="C2199" s="31"/>
      <c r="D2199" s="31">
        <v>1585080</v>
      </c>
      <c r="E2199" s="17"/>
      <c r="F2199" s="14">
        <f t="shared" si="68"/>
        <v>0.2213644298582501</v>
      </c>
    </row>
    <row r="2200" spans="1:6" ht="12.75">
      <c r="A2200" s="17" t="s">
        <v>849</v>
      </c>
      <c r="B2200" s="31">
        <v>59402000</v>
      </c>
      <c r="C2200" s="31"/>
      <c r="D2200" s="31">
        <v>13256520</v>
      </c>
      <c r="E2200" s="17"/>
      <c r="F2200" s="14">
        <f t="shared" si="68"/>
        <v>0.22316622335948286</v>
      </c>
    </row>
    <row r="2201" spans="1:6" ht="12.75">
      <c r="A2201" s="17" t="s">
        <v>2147</v>
      </c>
      <c r="B2201" s="31">
        <v>12571200</v>
      </c>
      <c r="C2201" s="31"/>
      <c r="D2201" s="31">
        <v>2097360</v>
      </c>
      <c r="E2201" s="17"/>
      <c r="F2201" s="14">
        <f t="shared" si="68"/>
        <v>0.16683848797250858</v>
      </c>
    </row>
    <row r="2202" spans="1:6" ht="12.75">
      <c r="A2202" s="17" t="s">
        <v>2148</v>
      </c>
      <c r="B2202" s="31">
        <v>16171900</v>
      </c>
      <c r="C2202" s="31"/>
      <c r="D2202" s="31">
        <v>3202480</v>
      </c>
      <c r="E2202" s="17"/>
      <c r="F2202" s="14">
        <f t="shared" si="68"/>
        <v>0.19802744266289057</v>
      </c>
    </row>
    <row r="2203" spans="1:6" ht="12.75">
      <c r="A2203" s="8" t="s">
        <v>2149</v>
      </c>
      <c r="B2203" s="37">
        <f>SUM(B2204:B2213)</f>
        <v>221013000</v>
      </c>
      <c r="C2203" s="37"/>
      <c r="D2203" s="37">
        <f>SUM(D2204:D2213)</f>
        <v>82728260</v>
      </c>
      <c r="E2203" s="39"/>
      <c r="F2203" s="10">
        <f t="shared" si="68"/>
        <v>0.3743139996289811</v>
      </c>
    </row>
    <row r="2204" spans="1:6" ht="12.75">
      <c r="A2204" s="17" t="s">
        <v>2150</v>
      </c>
      <c r="B2204" s="31">
        <v>4453800</v>
      </c>
      <c r="C2204" s="31"/>
      <c r="D2204" s="31">
        <v>1150280</v>
      </c>
      <c r="E2204" s="17"/>
      <c r="F2204" s="14">
        <f t="shared" si="68"/>
        <v>0.2582693430329157</v>
      </c>
    </row>
    <row r="2205" spans="1:6" ht="12.75">
      <c r="A2205" s="17" t="s">
        <v>1386</v>
      </c>
      <c r="B2205" s="31">
        <v>33782000</v>
      </c>
      <c r="C2205" s="31"/>
      <c r="D2205" s="31">
        <v>8745480</v>
      </c>
      <c r="E2205" s="17"/>
      <c r="F2205" s="14">
        <f t="shared" si="68"/>
        <v>0.2588798768574981</v>
      </c>
    </row>
    <row r="2206" spans="1:6" ht="12.75">
      <c r="A2206" s="17" t="s">
        <v>2152</v>
      </c>
      <c r="B2206" s="31">
        <v>1486700</v>
      </c>
      <c r="C2206" s="31"/>
      <c r="D2206" s="31">
        <v>368880</v>
      </c>
      <c r="E2206" s="17"/>
      <c r="F2206" s="14">
        <f t="shared" si="68"/>
        <v>0.24811999730947737</v>
      </c>
    </row>
    <row r="2207" spans="1:6" ht="12.75">
      <c r="A2207" s="17" t="s">
        <v>2151</v>
      </c>
      <c r="B2207" s="31">
        <v>76768800</v>
      </c>
      <c r="C2207" s="31"/>
      <c r="D2207" s="31">
        <v>16121920</v>
      </c>
      <c r="E2207" s="17"/>
      <c r="F2207" s="14">
        <f t="shared" si="68"/>
        <v>0.21000614833109285</v>
      </c>
    </row>
    <row r="2208" spans="1:6" ht="12.75">
      <c r="A2208" s="17" t="s">
        <v>165</v>
      </c>
      <c r="B2208" s="31">
        <v>32620200</v>
      </c>
      <c r="C2208" s="31"/>
      <c r="D2208" s="31">
        <v>7564240</v>
      </c>
      <c r="E2208" s="17"/>
      <c r="F2208" s="14">
        <f t="shared" si="68"/>
        <v>0.2318882165038841</v>
      </c>
    </row>
    <row r="2209" spans="1:6" ht="12.75">
      <c r="A2209" s="17" t="s">
        <v>2153</v>
      </c>
      <c r="B2209" s="31">
        <v>3929100</v>
      </c>
      <c r="C2209" s="31"/>
      <c r="D2209" s="31">
        <v>2746250</v>
      </c>
      <c r="E2209" s="17"/>
      <c r="F2209" s="14">
        <f t="shared" si="68"/>
        <v>0.6989514138097783</v>
      </c>
    </row>
    <row r="2210" spans="1:6" ht="12.75">
      <c r="A2210" s="40" t="s">
        <v>2154</v>
      </c>
      <c r="B2210" s="31"/>
      <c r="C2210" s="31"/>
      <c r="D2210" s="31"/>
      <c r="E2210" s="17"/>
      <c r="F2210" s="14"/>
    </row>
    <row r="2211" spans="1:6" ht="12.75">
      <c r="A2211" s="17" t="s">
        <v>2155</v>
      </c>
      <c r="B2211" s="31">
        <v>3351200</v>
      </c>
      <c r="C2211" s="31"/>
      <c r="D2211" s="31">
        <v>2187700</v>
      </c>
      <c r="E2211" s="17"/>
      <c r="F2211" s="14">
        <f>SUM(D2211/B2211)</f>
        <v>0.6528109333969921</v>
      </c>
    </row>
    <row r="2212" spans="1:6" ht="12.75">
      <c r="A2212" s="40" t="s">
        <v>2154</v>
      </c>
      <c r="B2212" s="31"/>
      <c r="C2212" s="31"/>
      <c r="D2212" s="31"/>
      <c r="E2212" s="17"/>
      <c r="F2212" s="14"/>
    </row>
    <row r="2213" spans="1:6" ht="12.75">
      <c r="A2213" s="17" t="s">
        <v>41</v>
      </c>
      <c r="B2213" s="31">
        <v>64621200</v>
      </c>
      <c r="C2213" s="31"/>
      <c r="D2213" s="31">
        <v>43843510</v>
      </c>
      <c r="E2213" s="17"/>
      <c r="F2213" s="14">
        <f>SUM(D2213/B2213)</f>
        <v>0.678469449654293</v>
      </c>
    </row>
    <row r="2214" spans="1:6" ht="12.75">
      <c r="A2214" s="40" t="s">
        <v>2154</v>
      </c>
      <c r="B2214" s="31"/>
      <c r="C2214" s="31"/>
      <c r="D2214" s="31"/>
      <c r="E2214" s="17"/>
      <c r="F2214" s="14"/>
    </row>
    <row r="2215" spans="1:6" ht="12.75">
      <c r="A2215" s="8" t="s">
        <v>2156</v>
      </c>
      <c r="B2215" s="37">
        <f>SUM(B2216:B2227)</f>
        <v>232541500</v>
      </c>
      <c r="C2215" s="37"/>
      <c r="D2215" s="37">
        <f>SUM(D2216:D2227)</f>
        <v>47560260</v>
      </c>
      <c r="E2215" s="39"/>
      <c r="F2215" s="10">
        <f aca="true" t="shared" si="69" ref="F2215:F2227">SUM(D2215/B2215)</f>
        <v>0.20452375167443232</v>
      </c>
    </row>
    <row r="2216" spans="1:6" ht="12.75">
      <c r="A2216" s="17" t="s">
        <v>2157</v>
      </c>
      <c r="B2216" s="31">
        <v>33293800</v>
      </c>
      <c r="C2216" s="31"/>
      <c r="D2216" s="31">
        <v>7007240</v>
      </c>
      <c r="E2216" s="17"/>
      <c r="F2216" s="14">
        <f t="shared" si="69"/>
        <v>0.2104668136409782</v>
      </c>
    </row>
    <row r="2217" spans="1:6" ht="12.75">
      <c r="A2217" s="17" t="s">
        <v>2158</v>
      </c>
      <c r="B2217" s="31">
        <v>3467300</v>
      </c>
      <c r="C2217" s="31"/>
      <c r="D2217" s="31">
        <v>633440</v>
      </c>
      <c r="E2217" s="17"/>
      <c r="F2217" s="14">
        <f t="shared" si="69"/>
        <v>0.18268970092002423</v>
      </c>
    </row>
    <row r="2218" spans="1:6" ht="12.75">
      <c r="A2218" s="17" t="s">
        <v>1329</v>
      </c>
      <c r="B2218" s="31">
        <v>25581900</v>
      </c>
      <c r="C2218" s="31"/>
      <c r="D2218" s="31">
        <v>5777160</v>
      </c>
      <c r="E2218" s="17"/>
      <c r="F2218" s="14">
        <f t="shared" si="69"/>
        <v>0.2258299813540042</v>
      </c>
    </row>
    <row r="2219" spans="1:6" ht="12.75">
      <c r="A2219" s="17" t="s">
        <v>2159</v>
      </c>
      <c r="B2219" s="31">
        <v>46561500</v>
      </c>
      <c r="C2219" s="31"/>
      <c r="D2219" s="31">
        <v>10297040</v>
      </c>
      <c r="E2219" s="17"/>
      <c r="F2219" s="14">
        <f t="shared" si="69"/>
        <v>0.22114923273519968</v>
      </c>
    </row>
    <row r="2220" spans="1:6" ht="12.75">
      <c r="A2220" s="17" t="s">
        <v>396</v>
      </c>
      <c r="B2220" s="31">
        <v>46576100</v>
      </c>
      <c r="C2220" s="31"/>
      <c r="D2220" s="31">
        <v>8242340</v>
      </c>
      <c r="E2220" s="17"/>
      <c r="F2220" s="14">
        <f t="shared" si="69"/>
        <v>0.17696500995145578</v>
      </c>
    </row>
    <row r="2221" spans="1:6" ht="12.75">
      <c r="A2221" s="17" t="s">
        <v>2160</v>
      </c>
      <c r="B2221" s="31">
        <v>10182900</v>
      </c>
      <c r="C2221" s="31"/>
      <c r="D2221" s="31">
        <v>1851640</v>
      </c>
      <c r="E2221" s="17"/>
      <c r="F2221" s="14">
        <f t="shared" si="69"/>
        <v>0.18183817969340757</v>
      </c>
    </row>
    <row r="2222" spans="1:6" ht="12.75">
      <c r="A2222" s="17" t="s">
        <v>2186</v>
      </c>
      <c r="B2222" s="31">
        <v>6301900</v>
      </c>
      <c r="C2222" s="31"/>
      <c r="D2222" s="31">
        <v>1359360</v>
      </c>
      <c r="E2222" s="17"/>
      <c r="F2222" s="14">
        <f t="shared" si="69"/>
        <v>0.21570637426807787</v>
      </c>
    </row>
    <row r="2223" spans="1:6" ht="12.75">
      <c r="A2223" s="17" t="s">
        <v>2161</v>
      </c>
      <c r="B2223" s="31">
        <v>4910600</v>
      </c>
      <c r="C2223" s="31"/>
      <c r="D2223" s="31">
        <v>1015320</v>
      </c>
      <c r="E2223" s="17"/>
      <c r="F2223" s="14">
        <f t="shared" si="69"/>
        <v>0.20676088461695108</v>
      </c>
    </row>
    <row r="2224" spans="1:6" ht="12.75">
      <c r="A2224" s="17" t="s">
        <v>2162</v>
      </c>
      <c r="B2224" s="31">
        <v>1190700</v>
      </c>
      <c r="C2224" s="31"/>
      <c r="D2224" s="31">
        <v>265120</v>
      </c>
      <c r="E2224" s="17"/>
      <c r="F2224" s="14">
        <f t="shared" si="69"/>
        <v>0.22265894011925758</v>
      </c>
    </row>
    <row r="2225" spans="1:6" ht="12.75">
      <c r="A2225" s="17" t="s">
        <v>2930</v>
      </c>
      <c r="B2225" s="31">
        <v>23566700</v>
      </c>
      <c r="C2225" s="31"/>
      <c r="D2225" s="31">
        <v>4734400</v>
      </c>
      <c r="E2225" s="17"/>
      <c r="F2225" s="14">
        <f t="shared" si="69"/>
        <v>0.20089363381381356</v>
      </c>
    </row>
    <row r="2226" spans="1:6" ht="12.75">
      <c r="A2226" s="17" t="s">
        <v>2163</v>
      </c>
      <c r="B2226" s="31">
        <v>22499600</v>
      </c>
      <c r="C2226" s="31"/>
      <c r="D2226" s="31">
        <v>4491760</v>
      </c>
      <c r="E2226" s="17"/>
      <c r="F2226" s="14">
        <f t="shared" si="69"/>
        <v>0.19963732688581132</v>
      </c>
    </row>
    <row r="2227" spans="1:6" ht="12.75">
      <c r="A2227" s="17" t="s">
        <v>2164</v>
      </c>
      <c r="B2227" s="31">
        <v>8408500</v>
      </c>
      <c r="C2227" s="31"/>
      <c r="D2227" s="31">
        <v>1885440</v>
      </c>
      <c r="E2227" s="17"/>
      <c r="F2227" s="14">
        <f t="shared" si="69"/>
        <v>0.22423024320627935</v>
      </c>
    </row>
    <row r="2228" spans="1:6" ht="12.75">
      <c r="A2228" s="17"/>
      <c r="B2228" s="31"/>
      <c r="C2228" s="31"/>
      <c r="D2228" s="31"/>
      <c r="E2228" s="17"/>
      <c r="F2228" s="14"/>
    </row>
    <row r="2229" spans="1:6" ht="12.75">
      <c r="A2229" s="17"/>
      <c r="B2229" s="31"/>
      <c r="C2229" s="31"/>
      <c r="D2229" s="31"/>
      <c r="E2229" s="17"/>
      <c r="F2229" s="14"/>
    </row>
    <row r="2230" spans="1:6" ht="15.75">
      <c r="A2230" s="23" t="s">
        <v>1688</v>
      </c>
      <c r="B2230" s="37">
        <f>+B2180+B2194+B2203+B2215</f>
        <v>1099902300</v>
      </c>
      <c r="C2230" s="37"/>
      <c r="D2230" s="37">
        <f>+D2180+D2194+D2203+D2215</f>
        <v>268279208</v>
      </c>
      <c r="E2230" s="39"/>
      <c r="F2230" s="10">
        <f>SUM(D2230/B2230)</f>
        <v>0.2439118528982074</v>
      </c>
    </row>
    <row r="2232" spans="1:6" ht="12.75">
      <c r="A2232" s="46" t="s">
        <v>1287</v>
      </c>
      <c r="B2232" s="47"/>
      <c r="C2232" s="47"/>
      <c r="D2232" s="47"/>
      <c r="E2232" s="47"/>
      <c r="F2232" s="48"/>
    </row>
    <row r="2233" spans="1:6" ht="12.75">
      <c r="A2233" s="49"/>
      <c r="B2233" s="11"/>
      <c r="C2233" s="11"/>
      <c r="D2233" s="11"/>
      <c r="E2233" s="11"/>
      <c r="F2233" s="45"/>
    </row>
    <row r="2234" spans="1:6" ht="12.75">
      <c r="A2234" s="20" t="s">
        <v>1448</v>
      </c>
      <c r="B2234" s="5">
        <v>2003</v>
      </c>
      <c r="C2234" s="5" t="s">
        <v>1449</v>
      </c>
      <c r="D2234" s="5">
        <v>2003</v>
      </c>
      <c r="E2234" s="20"/>
      <c r="F2234" s="50"/>
    </row>
    <row r="2235" spans="1:6" ht="13.5" thickBot="1">
      <c r="A2235" s="51" t="s">
        <v>1450</v>
      </c>
      <c r="B2235" s="52" t="s">
        <v>1451</v>
      </c>
      <c r="C2235" s="51"/>
      <c r="D2235" s="51" t="s">
        <v>1452</v>
      </c>
      <c r="E2235" s="51"/>
      <c r="F2235" s="53" t="s">
        <v>1453</v>
      </c>
    </row>
    <row r="2236" spans="1:6" ht="12.75">
      <c r="A2236" s="11"/>
      <c r="B2236" s="13"/>
      <c r="C2236" s="13"/>
      <c r="D2236" s="13"/>
      <c r="E2236" s="11"/>
      <c r="F2236" s="45"/>
    </row>
    <row r="2237" spans="1:5" ht="12.75">
      <c r="A2237" s="17" t="s">
        <v>2165</v>
      </c>
      <c r="B2237" s="17" t="s">
        <v>2166</v>
      </c>
      <c r="C2237" s="17"/>
      <c r="D2237" s="38" t="s">
        <v>2167</v>
      </c>
      <c r="E2237" s="38"/>
    </row>
    <row r="2238" spans="1:5" ht="12.75">
      <c r="A2238" s="17" t="s">
        <v>2168</v>
      </c>
      <c r="B2238" s="17" t="s">
        <v>2166</v>
      </c>
      <c r="C2238" s="17"/>
      <c r="D2238" s="38" t="s">
        <v>2167</v>
      </c>
      <c r="E2238" s="38"/>
    </row>
    <row r="2239" spans="1:5" ht="12.75">
      <c r="A2239" s="17" t="s">
        <v>2169</v>
      </c>
      <c r="B2239" s="17" t="s">
        <v>2166</v>
      </c>
      <c r="C2239" s="17"/>
      <c r="D2239" s="38" t="s">
        <v>2167</v>
      </c>
      <c r="E2239" s="38"/>
    </row>
    <row r="2240" spans="1:5" ht="12.75">
      <c r="A2240" s="17" t="s">
        <v>2170</v>
      </c>
      <c r="B2240" s="17" t="s">
        <v>2166</v>
      </c>
      <c r="C2240" s="17"/>
      <c r="D2240" s="38" t="s">
        <v>2167</v>
      </c>
      <c r="E2240" s="38"/>
    </row>
    <row r="2241" spans="1:5" ht="12.75">
      <c r="A2241" s="17" t="s">
        <v>2171</v>
      </c>
      <c r="B2241" s="17" t="s">
        <v>2166</v>
      </c>
      <c r="C2241" s="17"/>
      <c r="D2241" s="38" t="s">
        <v>2167</v>
      </c>
      <c r="E2241" s="38"/>
    </row>
    <row r="2242" spans="1:5" ht="12.75">
      <c r="A2242" s="17" t="s">
        <v>2172</v>
      </c>
      <c r="B2242" s="17" t="s">
        <v>2166</v>
      </c>
      <c r="C2242" s="17"/>
      <c r="D2242" s="38" t="s">
        <v>2167</v>
      </c>
      <c r="E2242" s="38"/>
    </row>
    <row r="2243" spans="1:5" ht="12.75">
      <c r="A2243" s="17" t="s">
        <v>2173</v>
      </c>
      <c r="B2243" s="17" t="s">
        <v>2166</v>
      </c>
      <c r="C2243" s="17"/>
      <c r="D2243" s="38" t="s">
        <v>2167</v>
      </c>
      <c r="E2243" s="38"/>
    </row>
    <row r="2244" spans="1:5" ht="12.75">
      <c r="A2244" s="17" t="s">
        <v>2174</v>
      </c>
      <c r="B2244" s="17" t="s">
        <v>1543</v>
      </c>
      <c r="C2244" s="17"/>
      <c r="D2244" s="38" t="s">
        <v>195</v>
      </c>
      <c r="E2244" s="38"/>
    </row>
    <row r="2245" spans="1:5" ht="12.75">
      <c r="A2245" s="17" t="s">
        <v>2175</v>
      </c>
      <c r="B2245" s="17" t="s">
        <v>1543</v>
      </c>
      <c r="C2245" s="17"/>
      <c r="D2245" s="38" t="s">
        <v>195</v>
      </c>
      <c r="E2245" s="38"/>
    </row>
    <row r="2246" spans="1:5" ht="12.75">
      <c r="A2246" s="17" t="s">
        <v>2176</v>
      </c>
      <c r="B2246" s="17" t="s">
        <v>1543</v>
      </c>
      <c r="C2246" s="17"/>
      <c r="D2246" s="38" t="s">
        <v>195</v>
      </c>
      <c r="E2246" s="38"/>
    </row>
    <row r="2250" spans="1:6" ht="12.75">
      <c r="A2250" s="46" t="s">
        <v>2177</v>
      </c>
      <c r="B2250" s="47"/>
      <c r="C2250" s="47"/>
      <c r="D2250" s="47"/>
      <c r="E2250" s="47"/>
      <c r="F2250" s="48"/>
    </row>
    <row r="2251" spans="1:6" ht="12.75">
      <c r="A2251" s="49"/>
      <c r="B2251" s="11"/>
      <c r="C2251" s="11"/>
      <c r="D2251" s="11"/>
      <c r="E2251" s="11"/>
      <c r="F2251" s="45"/>
    </row>
    <row r="2252" spans="1:6" ht="12.75">
      <c r="A2252" s="20" t="s">
        <v>1448</v>
      </c>
      <c r="B2252" s="5">
        <v>2003</v>
      </c>
      <c r="C2252" s="5" t="s">
        <v>1449</v>
      </c>
      <c r="D2252" s="5">
        <v>2003</v>
      </c>
      <c r="E2252" s="20"/>
      <c r="F2252" s="50"/>
    </row>
    <row r="2253" spans="1:6" ht="13.5" thickBot="1">
      <c r="A2253" s="51" t="s">
        <v>1450</v>
      </c>
      <c r="B2253" s="52" t="s">
        <v>1451</v>
      </c>
      <c r="C2253" s="51"/>
      <c r="D2253" s="51" t="s">
        <v>1452</v>
      </c>
      <c r="E2253" s="51"/>
      <c r="F2253" s="53" t="s">
        <v>1453</v>
      </c>
    </row>
    <row r="2254" spans="1:6" ht="12.75">
      <c r="A2254" s="11"/>
      <c r="B2254" s="13"/>
      <c r="C2254" s="13"/>
      <c r="D2254" s="13"/>
      <c r="E2254" s="11"/>
      <c r="F2254" s="45"/>
    </row>
    <row r="2255" spans="1:6" ht="12.75">
      <c r="A2255" s="8" t="s">
        <v>2178</v>
      </c>
      <c r="B2255" s="37">
        <f>SUM(B2256:B2262)</f>
        <v>333796300</v>
      </c>
      <c r="C2255" s="37"/>
      <c r="D2255" s="37">
        <f>SUM(D2256:D2262)</f>
        <v>65160190</v>
      </c>
      <c r="E2255" s="39"/>
      <c r="F2255" s="10">
        <f aca="true" t="shared" si="70" ref="F2255:F2262">SUM(D2255/B2255)</f>
        <v>0.1952094436037787</v>
      </c>
    </row>
    <row r="2256" spans="1:6" ht="12.75">
      <c r="A2256" s="17" t="s">
        <v>514</v>
      </c>
      <c r="B2256" s="31">
        <v>33437300</v>
      </c>
      <c r="C2256" s="31"/>
      <c r="D2256" s="31">
        <v>5573460</v>
      </c>
      <c r="E2256" s="17"/>
      <c r="F2256" s="14">
        <f t="shared" si="70"/>
        <v>0.16668391287574055</v>
      </c>
    </row>
    <row r="2257" spans="1:6" ht="12.75">
      <c r="A2257" s="17" t="s">
        <v>2179</v>
      </c>
      <c r="B2257" s="31">
        <v>68762100</v>
      </c>
      <c r="C2257" s="31"/>
      <c r="D2257" s="31">
        <v>15528120</v>
      </c>
      <c r="E2257" s="17"/>
      <c r="F2257" s="14">
        <f t="shared" si="70"/>
        <v>0.22582381864428225</v>
      </c>
    </row>
    <row r="2258" spans="1:6" ht="12.75">
      <c r="A2258" s="17" t="s">
        <v>22</v>
      </c>
      <c r="B2258" s="31">
        <v>94137700</v>
      </c>
      <c r="C2258" s="31"/>
      <c r="D2258" s="31">
        <v>17031300</v>
      </c>
      <c r="E2258" s="17"/>
      <c r="F2258" s="14">
        <f t="shared" si="70"/>
        <v>0.18091901544227232</v>
      </c>
    </row>
    <row r="2259" spans="1:6" ht="12.75">
      <c r="A2259" s="17" t="s">
        <v>1357</v>
      </c>
      <c r="B2259" s="31">
        <v>64351900</v>
      </c>
      <c r="C2259" s="31"/>
      <c r="D2259" s="31">
        <v>9008150</v>
      </c>
      <c r="E2259" s="17"/>
      <c r="F2259" s="14">
        <f t="shared" si="70"/>
        <v>0.13998265785470204</v>
      </c>
    </row>
    <row r="2260" spans="1:6" ht="12.75">
      <c r="A2260" s="17" t="s">
        <v>2180</v>
      </c>
      <c r="B2260" s="31">
        <v>15223200</v>
      </c>
      <c r="C2260" s="31"/>
      <c r="D2260" s="31">
        <v>2394180</v>
      </c>
      <c r="E2260" s="17"/>
      <c r="F2260" s="14">
        <f t="shared" si="70"/>
        <v>0.15727179568027747</v>
      </c>
    </row>
    <row r="2261" spans="1:6" ht="12.75">
      <c r="A2261" s="17" t="s">
        <v>16</v>
      </c>
      <c r="B2261" s="31">
        <v>711800</v>
      </c>
      <c r="C2261" s="31"/>
      <c r="D2261" s="31">
        <v>109060</v>
      </c>
      <c r="E2261" s="17"/>
      <c r="F2261" s="14">
        <f t="shared" si="70"/>
        <v>0.15321719584152851</v>
      </c>
    </row>
    <row r="2262" spans="1:6" ht="12.75">
      <c r="A2262" s="17" t="s">
        <v>2181</v>
      </c>
      <c r="B2262" s="31">
        <v>57172300</v>
      </c>
      <c r="C2262" s="31"/>
      <c r="D2262" s="31">
        <v>15515920</v>
      </c>
      <c r="E2262" s="17"/>
      <c r="F2262" s="14">
        <f t="shared" si="70"/>
        <v>0.27138876693783526</v>
      </c>
    </row>
    <row r="2263" spans="1:6" ht="12.75">
      <c r="A2263" s="40" t="s">
        <v>1770</v>
      </c>
      <c r="B2263" s="31"/>
      <c r="C2263" s="31"/>
      <c r="D2263" s="31"/>
      <c r="E2263" s="17"/>
      <c r="F2263" s="14"/>
    </row>
    <row r="2264" spans="1:6" ht="12.75">
      <c r="A2264" s="8" t="s">
        <v>2182</v>
      </c>
      <c r="B2264" s="37">
        <f>SUM(B2265:B2266)</f>
        <v>184790600</v>
      </c>
      <c r="C2264" s="37"/>
      <c r="D2264" s="37">
        <f>SUM(D2265:D2266)</f>
        <v>30967320</v>
      </c>
      <c r="E2264" s="39"/>
      <c r="F2264" s="10">
        <f aca="true" t="shared" si="71" ref="F2264:F2291">SUM(D2264/B2264)</f>
        <v>0.16758060204361044</v>
      </c>
    </row>
    <row r="2265" spans="1:6" ht="12.75">
      <c r="A2265" s="17" t="s">
        <v>98</v>
      </c>
      <c r="B2265" s="31">
        <v>148107400</v>
      </c>
      <c r="C2265" s="31"/>
      <c r="D2265" s="31">
        <v>24055280</v>
      </c>
      <c r="E2265" s="17"/>
      <c r="F2265" s="14">
        <f t="shared" si="71"/>
        <v>0.162417813019471</v>
      </c>
    </row>
    <row r="2266" spans="1:6" ht="12.75">
      <c r="A2266" s="17" t="s">
        <v>2200</v>
      </c>
      <c r="B2266" s="31">
        <v>36683200</v>
      </c>
      <c r="C2266" s="31"/>
      <c r="D2266" s="31">
        <v>6912040</v>
      </c>
      <c r="E2266" s="17"/>
      <c r="F2266" s="14">
        <f t="shared" si="71"/>
        <v>0.18842521917389976</v>
      </c>
    </row>
    <row r="2267" spans="1:6" ht="12.75">
      <c r="A2267" s="8" t="s">
        <v>2201</v>
      </c>
      <c r="B2267" s="37">
        <f>SUM(B2268:B2271)</f>
        <v>894748500</v>
      </c>
      <c r="C2267" s="37"/>
      <c r="D2267" s="37">
        <f>SUM(D2268:D2271)</f>
        <v>168176320</v>
      </c>
      <c r="E2267" s="39"/>
      <c r="F2267" s="10">
        <f t="shared" si="71"/>
        <v>0.18795932041238403</v>
      </c>
    </row>
    <row r="2268" spans="1:6" ht="12.75">
      <c r="A2268" s="17" t="s">
        <v>2202</v>
      </c>
      <c r="B2268" s="31">
        <v>82707400</v>
      </c>
      <c r="C2268" s="31"/>
      <c r="D2268" s="31">
        <v>12425060</v>
      </c>
      <c r="E2268" s="17"/>
      <c r="F2268" s="14">
        <f t="shared" si="71"/>
        <v>0.1502291209734558</v>
      </c>
    </row>
    <row r="2269" spans="1:6" ht="12.75">
      <c r="A2269" s="17" t="s">
        <v>2203</v>
      </c>
      <c r="B2269" s="31">
        <v>252311700</v>
      </c>
      <c r="C2269" s="31"/>
      <c r="D2269" s="31">
        <v>49088490</v>
      </c>
      <c r="E2269" s="17"/>
      <c r="F2269" s="14">
        <f t="shared" si="71"/>
        <v>0.19455494929486028</v>
      </c>
    </row>
    <row r="2270" spans="1:6" ht="12.75">
      <c r="A2270" s="17" t="s">
        <v>2204</v>
      </c>
      <c r="B2270" s="31">
        <v>3089000</v>
      </c>
      <c r="C2270" s="31"/>
      <c r="D2270" s="31">
        <v>548710</v>
      </c>
      <c r="E2270" s="17"/>
      <c r="F2270" s="14">
        <f t="shared" si="71"/>
        <v>0.17763353836192944</v>
      </c>
    </row>
    <row r="2271" spans="1:6" ht="12.75">
      <c r="A2271" s="17" t="s">
        <v>86</v>
      </c>
      <c r="B2271" s="31">
        <v>556640400</v>
      </c>
      <c r="C2271" s="31"/>
      <c r="D2271" s="31">
        <v>106114060</v>
      </c>
      <c r="E2271" s="17"/>
      <c r="F2271" s="14">
        <f t="shared" si="71"/>
        <v>0.19063305502079977</v>
      </c>
    </row>
    <row r="2272" spans="1:6" ht="12.75">
      <c r="A2272" s="8" t="s">
        <v>2205</v>
      </c>
      <c r="B2272" s="37">
        <f>SUM(B2273:B2282)</f>
        <v>239207100</v>
      </c>
      <c r="C2272" s="37"/>
      <c r="D2272" s="37">
        <f>SUM(D2273:D2282)</f>
        <v>35529870</v>
      </c>
      <c r="E2272" s="39"/>
      <c r="F2272" s="10">
        <f t="shared" si="71"/>
        <v>0.148531837056676</v>
      </c>
    </row>
    <row r="2273" spans="1:6" ht="12.75">
      <c r="A2273" s="17" t="s">
        <v>2206</v>
      </c>
      <c r="B2273" s="31">
        <v>6869900</v>
      </c>
      <c r="C2273" s="31"/>
      <c r="D2273" s="31">
        <v>937200</v>
      </c>
      <c r="E2273" s="17"/>
      <c r="F2273" s="14">
        <f t="shared" si="71"/>
        <v>0.13642119972634245</v>
      </c>
    </row>
    <row r="2274" spans="1:6" ht="12.75">
      <c r="A2274" s="17" t="s">
        <v>2207</v>
      </c>
      <c r="B2274" s="31">
        <v>3539200</v>
      </c>
      <c r="C2274" s="31"/>
      <c r="D2274" s="31">
        <v>629750</v>
      </c>
      <c r="E2274" s="17"/>
      <c r="F2274" s="14">
        <f t="shared" si="71"/>
        <v>0.17793569168173598</v>
      </c>
    </row>
    <row r="2275" spans="1:6" ht="12.75">
      <c r="A2275" s="17" t="s">
        <v>2208</v>
      </c>
      <c r="B2275" s="31">
        <v>26733800</v>
      </c>
      <c r="C2275" s="31"/>
      <c r="D2275" s="31">
        <v>4049430</v>
      </c>
      <c r="E2275" s="17"/>
      <c r="F2275" s="14">
        <f t="shared" si="71"/>
        <v>0.15147229350111097</v>
      </c>
    </row>
    <row r="2276" spans="1:6" ht="12.75">
      <c r="A2276" s="17" t="s">
        <v>2209</v>
      </c>
      <c r="B2276" s="31">
        <v>5754500</v>
      </c>
      <c r="C2276" s="31"/>
      <c r="D2276" s="31">
        <v>687370</v>
      </c>
      <c r="E2276" s="17"/>
      <c r="F2276" s="14">
        <f t="shared" si="71"/>
        <v>0.11944912677035363</v>
      </c>
    </row>
    <row r="2277" spans="1:6" ht="12.75">
      <c r="A2277" s="17" t="s">
        <v>2210</v>
      </c>
      <c r="B2277" s="31">
        <v>18135800</v>
      </c>
      <c r="C2277" s="31"/>
      <c r="D2277" s="31">
        <v>2406770</v>
      </c>
      <c r="E2277" s="17"/>
      <c r="F2277" s="14">
        <f t="shared" si="71"/>
        <v>0.13270823454162486</v>
      </c>
    </row>
    <row r="2278" spans="1:6" ht="12.75">
      <c r="A2278" s="17" t="s">
        <v>2211</v>
      </c>
      <c r="B2278" s="31">
        <v>7400600</v>
      </c>
      <c r="C2278" s="31"/>
      <c r="D2278" s="31">
        <v>1413510</v>
      </c>
      <c r="E2278" s="17"/>
      <c r="F2278" s="14">
        <f t="shared" si="71"/>
        <v>0.19099937842877604</v>
      </c>
    </row>
    <row r="2279" spans="1:6" ht="12.75">
      <c r="A2279" s="17" t="s">
        <v>2212</v>
      </c>
      <c r="B2279" s="31">
        <v>5035700</v>
      </c>
      <c r="C2279" s="31"/>
      <c r="D2279" s="31">
        <v>947240</v>
      </c>
      <c r="E2279" s="17"/>
      <c r="F2279" s="14">
        <f t="shared" si="71"/>
        <v>0.1881049307941299</v>
      </c>
    </row>
    <row r="2280" spans="1:6" ht="12.75">
      <c r="A2280" s="17" t="s">
        <v>2213</v>
      </c>
      <c r="B2280" s="31">
        <v>83849300</v>
      </c>
      <c r="C2280" s="31"/>
      <c r="D2280" s="31">
        <v>13009350</v>
      </c>
      <c r="E2280" s="17"/>
      <c r="F2280" s="14">
        <f t="shared" si="71"/>
        <v>0.1551515635789446</v>
      </c>
    </row>
    <row r="2281" spans="1:6" ht="12.75">
      <c r="A2281" s="17" t="s">
        <v>2214</v>
      </c>
      <c r="B2281" s="31">
        <v>35781500</v>
      </c>
      <c r="C2281" s="31"/>
      <c r="D2281" s="31">
        <v>5523070</v>
      </c>
      <c r="E2281" s="17"/>
      <c r="F2281" s="14">
        <f t="shared" si="71"/>
        <v>0.154355463018599</v>
      </c>
    </row>
    <row r="2282" spans="1:6" ht="12.75">
      <c r="A2282" s="17" t="s">
        <v>40</v>
      </c>
      <c r="B2282" s="31">
        <v>46106800</v>
      </c>
      <c r="C2282" s="31"/>
      <c r="D2282" s="31">
        <v>5926180</v>
      </c>
      <c r="E2282" s="17"/>
      <c r="F2282" s="14">
        <f t="shared" si="71"/>
        <v>0.12853158319380223</v>
      </c>
    </row>
    <row r="2283" spans="1:6" ht="12.75">
      <c r="A2283" s="8" t="s">
        <v>2215</v>
      </c>
      <c r="B2283" s="37">
        <f>SUM(B2284:B2286)</f>
        <v>118724100</v>
      </c>
      <c r="C2283" s="37"/>
      <c r="D2283" s="37">
        <f>SUM(D2284:D2286)</f>
        <v>18357990</v>
      </c>
      <c r="E2283" s="39"/>
      <c r="F2283" s="10">
        <f t="shared" si="71"/>
        <v>0.1546273250334178</v>
      </c>
    </row>
    <row r="2284" spans="1:6" ht="12.75">
      <c r="A2284" s="17" t="s">
        <v>2216</v>
      </c>
      <c r="B2284" s="31">
        <v>65821400</v>
      </c>
      <c r="C2284" s="31"/>
      <c r="D2284" s="31">
        <v>9701520</v>
      </c>
      <c r="E2284" s="17"/>
      <c r="F2284" s="14">
        <f t="shared" si="71"/>
        <v>0.14739157781511789</v>
      </c>
    </row>
    <row r="2285" spans="1:6" ht="12.75">
      <c r="A2285" s="17" t="s">
        <v>2217</v>
      </c>
      <c r="B2285" s="31">
        <v>18358000</v>
      </c>
      <c r="C2285" s="31"/>
      <c r="D2285" s="31">
        <v>3041240</v>
      </c>
      <c r="E2285" s="17"/>
      <c r="F2285" s="14">
        <f t="shared" si="71"/>
        <v>0.16566292624468895</v>
      </c>
    </row>
    <row r="2286" spans="1:6" ht="12.75">
      <c r="A2286" s="17" t="s">
        <v>2494</v>
      </c>
      <c r="B2286" s="31">
        <v>34544700</v>
      </c>
      <c r="C2286" s="31"/>
      <c r="D2286" s="31">
        <v>5615230</v>
      </c>
      <c r="E2286" s="17"/>
      <c r="F2286" s="14">
        <f t="shared" si="71"/>
        <v>0.16254968200621225</v>
      </c>
    </row>
    <row r="2287" spans="1:6" ht="12.75">
      <c r="A2287" s="8" t="s">
        <v>2218</v>
      </c>
      <c r="B2287" s="37">
        <f>SUM(B2288:B2299)</f>
        <v>132126400</v>
      </c>
      <c r="C2287" s="37"/>
      <c r="D2287" s="37">
        <f>SUM(D2288:D2299)</f>
        <v>24139948</v>
      </c>
      <c r="E2287" s="39"/>
      <c r="F2287" s="10">
        <f t="shared" si="71"/>
        <v>0.1827034415529372</v>
      </c>
    </row>
    <row r="2288" spans="1:6" ht="12.75">
      <c r="A2288" s="17" t="s">
        <v>2219</v>
      </c>
      <c r="B2288" s="31">
        <v>2703100</v>
      </c>
      <c r="C2288" s="31"/>
      <c r="D2288" s="31">
        <v>531160</v>
      </c>
      <c r="E2288" s="17"/>
      <c r="F2288" s="14">
        <f t="shared" si="71"/>
        <v>0.1965003144537753</v>
      </c>
    </row>
    <row r="2289" spans="1:6" ht="12.75">
      <c r="A2289" s="17" t="s">
        <v>1217</v>
      </c>
      <c r="B2289" s="31">
        <v>64557200</v>
      </c>
      <c r="C2289" s="31"/>
      <c r="D2289" s="31">
        <v>10287580</v>
      </c>
      <c r="E2289" s="17"/>
      <c r="F2289" s="14">
        <f t="shared" si="71"/>
        <v>0.15935604394242625</v>
      </c>
    </row>
    <row r="2290" spans="1:6" ht="12.75">
      <c r="A2290" s="17" t="s">
        <v>2960</v>
      </c>
      <c r="B2290" s="31">
        <v>30939600</v>
      </c>
      <c r="C2290" s="31"/>
      <c r="D2290" s="31">
        <v>4982690</v>
      </c>
      <c r="E2290" s="17"/>
      <c r="F2290" s="14">
        <f t="shared" si="71"/>
        <v>0.16104571487672756</v>
      </c>
    </row>
    <row r="2291" spans="1:6" ht="12.75">
      <c r="A2291" s="17" t="s">
        <v>2220</v>
      </c>
      <c r="B2291" s="31">
        <v>24242800</v>
      </c>
      <c r="C2291" s="31"/>
      <c r="D2291" s="31">
        <v>5439080</v>
      </c>
      <c r="E2291" s="17"/>
      <c r="F2291" s="14">
        <f t="shared" si="71"/>
        <v>0.22435857244212715</v>
      </c>
    </row>
    <row r="2292" spans="1:6" ht="12.75">
      <c r="A2292" s="40" t="s">
        <v>2221</v>
      </c>
      <c r="B2292" s="31"/>
      <c r="C2292" s="31"/>
      <c r="D2292" s="31"/>
      <c r="E2292" s="17"/>
      <c r="F2292" s="14"/>
    </row>
    <row r="2293" spans="1:6" ht="12.75">
      <c r="A2293" s="17" t="s">
        <v>2222</v>
      </c>
      <c r="B2293" s="31">
        <v>3290500</v>
      </c>
      <c r="C2293" s="31"/>
      <c r="D2293" s="31">
        <v>951808</v>
      </c>
      <c r="E2293" s="17"/>
      <c r="F2293" s="14">
        <f>SUM(D2293/B2293)</f>
        <v>0.2892593830724814</v>
      </c>
    </row>
    <row r="2294" spans="1:6" ht="12.75">
      <c r="A2294" s="40" t="s">
        <v>2221</v>
      </c>
      <c r="B2294" s="31"/>
      <c r="C2294" s="17"/>
      <c r="D2294" s="31"/>
      <c r="E2294" s="17"/>
      <c r="F2294" s="14"/>
    </row>
    <row r="2295" spans="1:6" ht="12.75">
      <c r="A2295" s="17" t="s">
        <v>2223</v>
      </c>
      <c r="B2295" s="31">
        <v>3899200</v>
      </c>
      <c r="C2295" s="31"/>
      <c r="D2295" s="31">
        <v>1180439</v>
      </c>
      <c r="E2295" s="17"/>
      <c r="F2295" s="14">
        <f>SUM(D2295/B2295)</f>
        <v>0.30273876692654905</v>
      </c>
    </row>
    <row r="2296" spans="1:6" ht="12.75">
      <c r="A2296" s="40" t="s">
        <v>2221</v>
      </c>
      <c r="B2296" s="31"/>
      <c r="C2296" s="31"/>
      <c r="D2296" s="31"/>
      <c r="E2296" s="17"/>
      <c r="F2296" s="14"/>
    </row>
    <row r="2297" spans="1:6" ht="12.75">
      <c r="A2297" s="17" t="s">
        <v>1041</v>
      </c>
      <c r="B2297" s="31">
        <v>1148600</v>
      </c>
      <c r="C2297" s="31"/>
      <c r="D2297" s="31">
        <v>425847</v>
      </c>
      <c r="E2297" s="17"/>
      <c r="F2297" s="14">
        <f>SUM(D2297/B2297)</f>
        <v>0.3707530907191363</v>
      </c>
    </row>
    <row r="2298" spans="1:6" ht="12.75">
      <c r="A2298" s="40" t="s">
        <v>2221</v>
      </c>
      <c r="B2298" s="31"/>
      <c r="C2298" s="31"/>
      <c r="D2298" s="31"/>
      <c r="E2298" s="17"/>
      <c r="F2298" s="14"/>
    </row>
    <row r="2299" spans="1:6" ht="12.75">
      <c r="A2299" s="17" t="s">
        <v>2224</v>
      </c>
      <c r="B2299" s="31">
        <v>1345400</v>
      </c>
      <c r="C2299" s="31"/>
      <c r="D2299" s="31">
        <v>341344</v>
      </c>
      <c r="E2299" s="17"/>
      <c r="F2299" s="14">
        <f>SUM(D2299/B2299)</f>
        <v>0.25371190723948267</v>
      </c>
    </row>
    <row r="2300" spans="1:6" ht="12.75">
      <c r="A2300" s="40" t="s">
        <v>2221</v>
      </c>
      <c r="B2300" s="31"/>
      <c r="C2300" s="31"/>
      <c r="D2300" s="31"/>
      <c r="E2300" s="17"/>
      <c r="F2300" s="14"/>
    </row>
    <row r="2302" spans="1:6" ht="12.75">
      <c r="A2302" s="46" t="s">
        <v>2177</v>
      </c>
      <c r="B2302" s="47"/>
      <c r="C2302" s="47"/>
      <c r="D2302" s="47"/>
      <c r="E2302" s="47"/>
      <c r="F2302" s="48"/>
    </row>
    <row r="2303" spans="1:6" ht="12.75">
      <c r="A2303" s="49"/>
      <c r="B2303" s="11"/>
      <c r="C2303" s="11"/>
      <c r="D2303" s="11"/>
      <c r="E2303" s="11"/>
      <c r="F2303" s="45"/>
    </row>
    <row r="2304" spans="1:6" ht="12.75">
      <c r="A2304" s="20" t="s">
        <v>1448</v>
      </c>
      <c r="B2304" s="5">
        <v>2003</v>
      </c>
      <c r="C2304" s="5" t="s">
        <v>1449</v>
      </c>
      <c r="D2304" s="5">
        <v>2003</v>
      </c>
      <c r="E2304" s="20"/>
      <c r="F2304" s="50"/>
    </row>
    <row r="2305" spans="1:6" ht="13.5" thickBot="1">
      <c r="A2305" s="51" t="s">
        <v>1450</v>
      </c>
      <c r="B2305" s="52" t="s">
        <v>1451</v>
      </c>
      <c r="C2305" s="51"/>
      <c r="D2305" s="51" t="s">
        <v>1452</v>
      </c>
      <c r="E2305" s="51"/>
      <c r="F2305" s="53" t="s">
        <v>1453</v>
      </c>
    </row>
    <row r="2306" spans="1:6" ht="12.75">
      <c r="A2306" s="11"/>
      <c r="B2306" s="13"/>
      <c r="C2306" s="13"/>
      <c r="D2306" s="13"/>
      <c r="E2306" s="11"/>
      <c r="F2306" s="45"/>
    </row>
    <row r="2307" spans="1:6" ht="12.75">
      <c r="A2307" s="8" t="s">
        <v>2225</v>
      </c>
      <c r="B2307" s="37">
        <f>SUM(B2308:B2312)</f>
        <v>189833200</v>
      </c>
      <c r="C2307" s="37"/>
      <c r="D2307" s="37">
        <f>SUM(D2308:D2312)</f>
        <v>31224950</v>
      </c>
      <c r="E2307" s="39"/>
      <c r="F2307" s="10">
        <f aca="true" t="shared" si="72" ref="F2307:F2312">SUM(D2307/B2307)</f>
        <v>0.16448624371290163</v>
      </c>
    </row>
    <row r="2308" spans="1:6" ht="12.75">
      <c r="A2308" s="17" t="s">
        <v>2226</v>
      </c>
      <c r="B2308" s="31">
        <v>1665200</v>
      </c>
      <c r="C2308" s="31"/>
      <c r="D2308" s="31">
        <v>305550</v>
      </c>
      <c r="E2308" s="17"/>
      <c r="F2308" s="14">
        <f t="shared" si="72"/>
        <v>0.1834914724957963</v>
      </c>
    </row>
    <row r="2309" spans="1:6" ht="12.75">
      <c r="A2309" s="17" t="s">
        <v>2227</v>
      </c>
      <c r="B2309" s="31">
        <v>50082800</v>
      </c>
      <c r="C2309" s="31"/>
      <c r="D2309" s="31">
        <v>6586120</v>
      </c>
      <c r="E2309" s="17"/>
      <c r="F2309" s="14">
        <f t="shared" si="72"/>
        <v>0.13150462833547646</v>
      </c>
    </row>
    <row r="2310" spans="1:6" ht="12.75">
      <c r="A2310" s="17" t="s">
        <v>2228</v>
      </c>
      <c r="B2310" s="31">
        <v>31220900</v>
      </c>
      <c r="C2310" s="31"/>
      <c r="D2310" s="31">
        <v>4258540</v>
      </c>
      <c r="E2310" s="17"/>
      <c r="F2310" s="14">
        <f t="shared" si="72"/>
        <v>0.13640029595559386</v>
      </c>
    </row>
    <row r="2311" spans="1:6" ht="12.75">
      <c r="A2311" s="17" t="s">
        <v>2229</v>
      </c>
      <c r="B2311" s="31">
        <v>52382100</v>
      </c>
      <c r="C2311" s="31"/>
      <c r="D2311" s="31">
        <v>8750220</v>
      </c>
      <c r="E2311" s="17"/>
      <c r="F2311" s="14">
        <f t="shared" si="72"/>
        <v>0.16704599471957024</v>
      </c>
    </row>
    <row r="2312" spans="1:6" ht="12.75">
      <c r="A2312" s="17" t="s">
        <v>542</v>
      </c>
      <c r="B2312" s="31">
        <v>54482200</v>
      </c>
      <c r="C2312" s="31"/>
      <c r="D2312" s="31">
        <v>11324520</v>
      </c>
      <c r="E2312" s="17"/>
      <c r="F2312" s="14">
        <f t="shared" si="72"/>
        <v>0.2078572451185892</v>
      </c>
    </row>
    <row r="2313" spans="1:6" ht="12.75">
      <c r="A2313" s="17"/>
      <c r="B2313" s="31"/>
      <c r="C2313" s="31"/>
      <c r="D2313" s="31"/>
      <c r="E2313" s="17"/>
      <c r="F2313" s="14"/>
    </row>
    <row r="2314" spans="1:6" ht="12.75">
      <c r="A2314" s="17"/>
      <c r="B2314" s="17"/>
      <c r="C2314" s="17"/>
      <c r="D2314" s="17"/>
      <c r="E2314" s="17"/>
      <c r="F2314" s="14"/>
    </row>
    <row r="2315" spans="1:6" ht="15.75">
      <c r="A2315" s="23" t="s">
        <v>1688</v>
      </c>
      <c r="B2315" s="37">
        <f>+B2255+B2264+B2267+B2272+B2283+B2287+B2307</f>
        <v>2093226200</v>
      </c>
      <c r="C2315" s="37"/>
      <c r="D2315" s="37">
        <f>+D2255+D2264+D2267+D2272+D2283+D2287+D2307</f>
        <v>373556588</v>
      </c>
      <c r="E2315" s="39"/>
      <c r="F2315" s="10">
        <f>SUM(D2315/B2315)</f>
        <v>0.17845973263663525</v>
      </c>
    </row>
    <row r="2316" spans="1:6" ht="12.75">
      <c r="A2316" s="11"/>
      <c r="B2316" s="13"/>
      <c r="C2316" s="13"/>
      <c r="D2316" s="13"/>
      <c r="E2316" s="11"/>
      <c r="F2316" s="45"/>
    </row>
    <row r="2317" spans="1:6" ht="12.75">
      <c r="A2317" s="11"/>
      <c r="B2317" s="13"/>
      <c r="C2317" s="13"/>
      <c r="D2317" s="13"/>
      <c r="E2317" s="11"/>
      <c r="F2317" s="45"/>
    </row>
    <row r="2318" spans="1:6" ht="12.75">
      <c r="A2318" s="11"/>
      <c r="B2318" s="13"/>
      <c r="C2318" s="13"/>
      <c r="D2318" s="13"/>
      <c r="E2318" s="11"/>
      <c r="F2318" s="45"/>
    </row>
    <row r="2319" spans="1:5" ht="12.75">
      <c r="A2319" s="17" t="s">
        <v>1238</v>
      </c>
      <c r="B2319" s="17" t="s">
        <v>543</v>
      </c>
      <c r="C2319" s="17"/>
      <c r="D2319" s="38" t="s">
        <v>544</v>
      </c>
      <c r="E2319" s="38"/>
    </row>
    <row r="2320" spans="1:5" ht="12.75">
      <c r="A2320" s="17" t="s">
        <v>545</v>
      </c>
      <c r="B2320" s="17" t="s">
        <v>543</v>
      </c>
      <c r="C2320" s="17"/>
      <c r="D2320" s="38" t="s">
        <v>544</v>
      </c>
      <c r="E2320" s="38"/>
    </row>
    <row r="2321" spans="1:5" ht="12.75">
      <c r="A2321" s="17" t="s">
        <v>546</v>
      </c>
      <c r="B2321" s="17" t="s">
        <v>2239</v>
      </c>
      <c r="C2321" s="17"/>
      <c r="D2321" s="38" t="s">
        <v>544</v>
      </c>
      <c r="E2321" s="38"/>
    </row>
    <row r="2322" spans="1:5" ht="12.75">
      <c r="A2322" s="17" t="s">
        <v>2240</v>
      </c>
      <c r="B2322" s="17" t="s">
        <v>2239</v>
      </c>
      <c r="C2322" s="17"/>
      <c r="D2322" s="38" t="s">
        <v>544</v>
      </c>
      <c r="E2322" s="38"/>
    </row>
    <row r="2323" spans="1:5" ht="12.75">
      <c r="A2323" s="17" t="s">
        <v>2241</v>
      </c>
      <c r="B2323" s="17" t="s">
        <v>2242</v>
      </c>
      <c r="C2323" s="17"/>
      <c r="D2323" s="38" t="s">
        <v>1415</v>
      </c>
      <c r="E2323" s="38"/>
    </row>
    <row r="2324" spans="1:5" ht="12.75">
      <c r="A2324" s="17" t="s">
        <v>2329</v>
      </c>
      <c r="B2324" s="17" t="s">
        <v>2243</v>
      </c>
      <c r="C2324" s="17"/>
      <c r="D2324" s="38" t="s">
        <v>2874</v>
      </c>
      <c r="E2324" s="38"/>
    </row>
    <row r="2325" spans="1:5" ht="12.75">
      <c r="A2325" s="17" t="s">
        <v>2244</v>
      </c>
      <c r="B2325" s="17" t="s">
        <v>2243</v>
      </c>
      <c r="C2325" s="17"/>
      <c r="D2325" s="38" t="s">
        <v>2874</v>
      </c>
      <c r="E2325" s="38"/>
    </row>
    <row r="2326" spans="1:5" ht="12.75">
      <c r="A2326" s="17" t="s">
        <v>2245</v>
      </c>
      <c r="B2326" s="17" t="s">
        <v>2243</v>
      </c>
      <c r="C2326" s="17"/>
      <c r="D2326" s="38" t="s">
        <v>2874</v>
      </c>
      <c r="E2326" s="38"/>
    </row>
    <row r="2330" spans="1:6" ht="12.75">
      <c r="A2330" s="46" t="s">
        <v>2246</v>
      </c>
      <c r="B2330" s="47"/>
      <c r="C2330" s="47"/>
      <c r="D2330" s="47"/>
      <c r="E2330" s="47"/>
      <c r="F2330" s="48"/>
    </row>
    <row r="2331" spans="1:6" ht="12.75">
      <c r="A2331" s="49"/>
      <c r="B2331" s="11"/>
      <c r="C2331" s="11"/>
      <c r="D2331" s="11"/>
      <c r="E2331" s="11"/>
      <c r="F2331" s="45"/>
    </row>
    <row r="2332" spans="1:6" ht="12.75">
      <c r="A2332" s="20" t="s">
        <v>1448</v>
      </c>
      <c r="B2332" s="5">
        <v>2003</v>
      </c>
      <c r="C2332" s="5" t="s">
        <v>1449</v>
      </c>
      <c r="D2332" s="5">
        <v>2003</v>
      </c>
      <c r="E2332" s="20"/>
      <c r="F2332" s="50"/>
    </row>
    <row r="2333" spans="1:6" ht="13.5" thickBot="1">
      <c r="A2333" s="51" t="s">
        <v>1450</v>
      </c>
      <c r="B2333" s="52" t="s">
        <v>1451</v>
      </c>
      <c r="C2333" s="51"/>
      <c r="D2333" s="51" t="s">
        <v>1452</v>
      </c>
      <c r="E2333" s="51"/>
      <c r="F2333" s="53" t="s">
        <v>1453</v>
      </c>
    </row>
    <row r="2334" spans="1:6" ht="12.75">
      <c r="A2334" s="11"/>
      <c r="B2334" s="13"/>
      <c r="C2334" s="13"/>
      <c r="D2334" s="13"/>
      <c r="E2334" s="11"/>
      <c r="F2334" s="45"/>
    </row>
    <row r="2335" spans="1:6" ht="12.75">
      <c r="A2335" s="8" t="s">
        <v>2247</v>
      </c>
      <c r="B2335" s="37">
        <f>SUM(B2336:B2340)</f>
        <v>202402300</v>
      </c>
      <c r="C2335" s="37"/>
      <c r="D2335" s="37">
        <f>SUM(D2336:D2340)</f>
        <v>43648050</v>
      </c>
      <c r="E2335" s="39"/>
      <c r="F2335" s="10">
        <f aca="true" t="shared" si="73" ref="F2335:F2340">SUM(D2335/B2335)</f>
        <v>0.21564997038077136</v>
      </c>
    </row>
    <row r="2336" spans="1:6" ht="12.75">
      <c r="A2336" s="17" t="s">
        <v>2248</v>
      </c>
      <c r="B2336" s="31">
        <v>46549500</v>
      </c>
      <c r="C2336" s="31"/>
      <c r="D2336" s="31">
        <v>11431150</v>
      </c>
      <c r="E2336" s="17"/>
      <c r="F2336" s="14">
        <f t="shared" si="73"/>
        <v>0.2455697698149282</v>
      </c>
    </row>
    <row r="2337" spans="1:6" ht="12.75">
      <c r="A2337" s="17" t="s">
        <v>2249</v>
      </c>
      <c r="B2337" s="31">
        <v>12416000</v>
      </c>
      <c r="C2337" s="31"/>
      <c r="D2337" s="31">
        <v>2195100</v>
      </c>
      <c r="E2337" s="17"/>
      <c r="F2337" s="14">
        <f t="shared" si="73"/>
        <v>0.17679606958762886</v>
      </c>
    </row>
    <row r="2338" spans="1:6" ht="12.75">
      <c r="A2338" s="17" t="s">
        <v>2014</v>
      </c>
      <c r="B2338" s="31">
        <v>70039800</v>
      </c>
      <c r="C2338" s="31"/>
      <c r="D2338" s="31">
        <v>15434480</v>
      </c>
      <c r="E2338" s="17"/>
      <c r="F2338" s="14">
        <f t="shared" si="73"/>
        <v>0.22036727689113902</v>
      </c>
    </row>
    <row r="2339" spans="1:6" ht="12.75">
      <c r="A2339" s="17" t="s">
        <v>40</v>
      </c>
      <c r="B2339" s="31">
        <v>51828700</v>
      </c>
      <c r="C2339" s="31"/>
      <c r="D2339" s="31">
        <v>10431030</v>
      </c>
      <c r="E2339" s="17"/>
      <c r="F2339" s="14">
        <f t="shared" si="73"/>
        <v>0.20125972675370982</v>
      </c>
    </row>
    <row r="2340" spans="1:6" ht="12.75">
      <c r="A2340" s="17" t="s">
        <v>1146</v>
      </c>
      <c r="B2340" s="31">
        <v>21568300</v>
      </c>
      <c r="C2340" s="31"/>
      <c r="D2340" s="31">
        <v>4156290</v>
      </c>
      <c r="E2340" s="17"/>
      <c r="F2340" s="14">
        <f t="shared" si="73"/>
        <v>0.19270364377350094</v>
      </c>
    </row>
    <row r="2341" spans="1:6" ht="12.75">
      <c r="A2341" s="40" t="s">
        <v>1225</v>
      </c>
      <c r="B2341" s="31"/>
      <c r="C2341" s="31"/>
      <c r="D2341" s="31"/>
      <c r="E2341" s="17"/>
      <c r="F2341" s="14"/>
    </row>
    <row r="2342" spans="1:6" ht="12.75">
      <c r="A2342" s="8" t="s">
        <v>2250</v>
      </c>
      <c r="B2342" s="37">
        <f>SUM(B2343:B2353)</f>
        <v>363137300</v>
      </c>
      <c r="C2342" s="37"/>
      <c r="D2342" s="37">
        <f>SUM(D2343:D2353)</f>
        <v>70057935</v>
      </c>
      <c r="E2342" s="39"/>
      <c r="F2342" s="10">
        <f aca="true" t="shared" si="74" ref="F2342:F2368">SUM(D2342/B2342)</f>
        <v>0.1929240951012193</v>
      </c>
    </row>
    <row r="2343" spans="1:6" ht="12.75">
      <c r="A2343" s="17" t="s">
        <v>1216</v>
      </c>
      <c r="B2343" s="31">
        <v>19454600</v>
      </c>
      <c r="C2343" s="31"/>
      <c r="D2343" s="31">
        <v>3528080</v>
      </c>
      <c r="E2343" s="17"/>
      <c r="F2343" s="14">
        <f t="shared" si="74"/>
        <v>0.18134939808579975</v>
      </c>
    </row>
    <row r="2344" spans="1:6" ht="12.75">
      <c r="A2344" s="17" t="s">
        <v>837</v>
      </c>
      <c r="B2344" s="31">
        <v>13713900</v>
      </c>
      <c r="C2344" s="31"/>
      <c r="D2344" s="31">
        <v>2363810</v>
      </c>
      <c r="E2344" s="17"/>
      <c r="F2344" s="14">
        <f t="shared" si="74"/>
        <v>0.17236599362690408</v>
      </c>
    </row>
    <row r="2345" spans="1:6" ht="12.75">
      <c r="A2345" s="17" t="s">
        <v>2251</v>
      </c>
      <c r="B2345" s="31">
        <v>112781700</v>
      </c>
      <c r="C2345" s="31"/>
      <c r="D2345" s="31">
        <v>24713625</v>
      </c>
      <c r="E2345" s="17"/>
      <c r="F2345" s="14">
        <f t="shared" si="74"/>
        <v>0.2191279702292127</v>
      </c>
    </row>
    <row r="2346" spans="1:6" ht="12.75">
      <c r="A2346" s="17" t="s">
        <v>2252</v>
      </c>
      <c r="B2346" s="31">
        <v>10469200</v>
      </c>
      <c r="C2346" s="31"/>
      <c r="D2346" s="31">
        <v>2128690</v>
      </c>
      <c r="E2346" s="17"/>
      <c r="F2346" s="14">
        <f t="shared" si="74"/>
        <v>0.20332881213464257</v>
      </c>
    </row>
    <row r="2347" spans="1:6" ht="12.75">
      <c r="A2347" s="17" t="s">
        <v>2253</v>
      </c>
      <c r="B2347" s="31">
        <v>42763900</v>
      </c>
      <c r="C2347" s="31"/>
      <c r="D2347" s="31">
        <v>7033550</v>
      </c>
      <c r="E2347" s="17"/>
      <c r="F2347" s="14">
        <f t="shared" si="74"/>
        <v>0.16447400728184286</v>
      </c>
    </row>
    <row r="2348" spans="1:6" ht="12.75">
      <c r="A2348" s="17" t="s">
        <v>2254</v>
      </c>
      <c r="B2348" s="31">
        <v>12651800</v>
      </c>
      <c r="C2348" s="31"/>
      <c r="D2348" s="31">
        <v>2196360</v>
      </c>
      <c r="E2348" s="17"/>
      <c r="F2348" s="14">
        <f t="shared" si="74"/>
        <v>0.1736005943818271</v>
      </c>
    </row>
    <row r="2349" spans="1:6" ht="12.75">
      <c r="A2349" s="17" t="s">
        <v>845</v>
      </c>
      <c r="B2349" s="31">
        <v>29881800</v>
      </c>
      <c r="C2349" s="31"/>
      <c r="D2349" s="31">
        <v>4204670</v>
      </c>
      <c r="E2349" s="17"/>
      <c r="F2349" s="14">
        <f t="shared" si="74"/>
        <v>0.1407100643200878</v>
      </c>
    </row>
    <row r="2350" spans="1:6" ht="12.75">
      <c r="A2350" s="17" t="s">
        <v>2255</v>
      </c>
      <c r="B2350" s="31">
        <v>38281100</v>
      </c>
      <c r="C2350" s="31"/>
      <c r="D2350" s="31">
        <v>8771770</v>
      </c>
      <c r="E2350" s="17"/>
      <c r="F2350" s="14">
        <f t="shared" si="74"/>
        <v>0.22914101214437413</v>
      </c>
    </row>
    <row r="2351" spans="1:6" ht="12.75">
      <c r="A2351" s="17" t="s">
        <v>2256</v>
      </c>
      <c r="B2351" s="31">
        <v>36543300</v>
      </c>
      <c r="C2351" s="31"/>
      <c r="D2351" s="31">
        <v>6381960</v>
      </c>
      <c r="E2351" s="17"/>
      <c r="F2351" s="14">
        <f t="shared" si="74"/>
        <v>0.1746410422704025</v>
      </c>
    </row>
    <row r="2352" spans="1:6" ht="12.75">
      <c r="A2352" s="17" t="s">
        <v>2257</v>
      </c>
      <c r="B2352" s="31">
        <v>7107200</v>
      </c>
      <c r="C2352" s="31"/>
      <c r="D2352" s="31">
        <v>1667430</v>
      </c>
      <c r="E2352" s="17"/>
      <c r="F2352" s="14">
        <f t="shared" si="74"/>
        <v>0.23461138000900494</v>
      </c>
    </row>
    <row r="2353" spans="1:6" ht="12.75">
      <c r="A2353" s="17" t="s">
        <v>2258</v>
      </c>
      <c r="B2353" s="31">
        <v>39488800</v>
      </c>
      <c r="C2353" s="31"/>
      <c r="D2353" s="31">
        <v>7067990</v>
      </c>
      <c r="E2353" s="17"/>
      <c r="F2353" s="14">
        <f t="shared" si="74"/>
        <v>0.17898720649905797</v>
      </c>
    </row>
    <row r="2354" spans="1:6" ht="12.75">
      <c r="A2354" s="8" t="s">
        <v>2259</v>
      </c>
      <c r="B2354" s="37">
        <f>SUM(B2355:B2372)</f>
        <v>423947400</v>
      </c>
      <c r="C2354" s="37"/>
      <c r="D2354" s="37">
        <f>SUM(D2355:D2372)</f>
        <v>89535088</v>
      </c>
      <c r="E2354" s="39"/>
      <c r="F2354" s="10">
        <f t="shared" si="74"/>
        <v>0.21119386037041388</v>
      </c>
    </row>
    <row r="2355" spans="1:6" ht="12.75">
      <c r="A2355" s="17" t="s">
        <v>2220</v>
      </c>
      <c r="B2355" s="31">
        <v>46963700</v>
      </c>
      <c r="C2355" s="31"/>
      <c r="D2355" s="31">
        <v>10137858</v>
      </c>
      <c r="E2355" s="17"/>
      <c r="F2355" s="14">
        <f t="shared" si="74"/>
        <v>0.215865828288657</v>
      </c>
    </row>
    <row r="2356" spans="1:6" ht="12.75">
      <c r="A2356" s="17" t="s">
        <v>2260</v>
      </c>
      <c r="B2356" s="31">
        <v>8179300</v>
      </c>
      <c r="C2356" s="31"/>
      <c r="D2356" s="31">
        <v>2277770</v>
      </c>
      <c r="E2356" s="17"/>
      <c r="F2356" s="14">
        <f t="shared" si="74"/>
        <v>0.27847982101157803</v>
      </c>
    </row>
    <row r="2357" spans="1:6" ht="12.75">
      <c r="A2357" s="17" t="s">
        <v>2261</v>
      </c>
      <c r="B2357" s="31">
        <v>19396400</v>
      </c>
      <c r="C2357" s="31"/>
      <c r="D2357" s="31">
        <v>3495520</v>
      </c>
      <c r="E2357" s="17"/>
      <c r="F2357" s="14">
        <f t="shared" si="74"/>
        <v>0.18021488523643564</v>
      </c>
    </row>
    <row r="2358" spans="1:6" ht="12.75">
      <c r="A2358" s="17" t="s">
        <v>1289</v>
      </c>
      <c r="B2358" s="31">
        <v>28451000</v>
      </c>
      <c r="C2358" s="31"/>
      <c r="D2358" s="31">
        <v>6295040</v>
      </c>
      <c r="E2358" s="17"/>
      <c r="F2358" s="14">
        <f t="shared" si="74"/>
        <v>0.22125900671329654</v>
      </c>
    </row>
    <row r="2359" spans="1:6" ht="12.75">
      <c r="A2359" s="17" t="s">
        <v>2262</v>
      </c>
      <c r="B2359" s="31">
        <v>19136000</v>
      </c>
      <c r="C2359" s="31"/>
      <c r="D2359" s="31">
        <v>3683800</v>
      </c>
      <c r="E2359" s="17"/>
      <c r="F2359" s="14">
        <f t="shared" si="74"/>
        <v>0.19250627090301003</v>
      </c>
    </row>
    <row r="2360" spans="1:6" ht="12.75">
      <c r="A2360" s="17" t="s">
        <v>2263</v>
      </c>
      <c r="B2360" s="31">
        <v>27713300</v>
      </c>
      <c r="C2360" s="31"/>
      <c r="D2360" s="31">
        <v>5487830</v>
      </c>
      <c r="E2360" s="17"/>
      <c r="F2360" s="14">
        <f t="shared" si="74"/>
        <v>0.19802152756979502</v>
      </c>
    </row>
    <row r="2361" spans="1:6" ht="12.75">
      <c r="A2361" s="17" t="s">
        <v>1105</v>
      </c>
      <c r="B2361" s="31">
        <v>31824000</v>
      </c>
      <c r="C2361" s="31"/>
      <c r="D2361" s="31">
        <v>5893820</v>
      </c>
      <c r="E2361" s="17"/>
      <c r="F2361" s="14">
        <f t="shared" si="74"/>
        <v>0.18520047762694822</v>
      </c>
    </row>
    <row r="2362" spans="1:6" ht="12.75">
      <c r="A2362" s="17" t="s">
        <v>849</v>
      </c>
      <c r="B2362" s="31">
        <v>8998900</v>
      </c>
      <c r="C2362" s="31"/>
      <c r="D2362" s="31">
        <v>1482640</v>
      </c>
      <c r="E2362" s="17"/>
      <c r="F2362" s="14">
        <f t="shared" si="74"/>
        <v>0.1647579148562602</v>
      </c>
    </row>
    <row r="2363" spans="1:6" ht="12.75">
      <c r="A2363" s="17" t="s">
        <v>2264</v>
      </c>
      <c r="B2363" s="31">
        <v>101752500</v>
      </c>
      <c r="C2363" s="31"/>
      <c r="D2363" s="31">
        <v>24906830</v>
      </c>
      <c r="E2363" s="17"/>
      <c r="F2363" s="14">
        <f t="shared" si="74"/>
        <v>0.24477855580943958</v>
      </c>
    </row>
    <row r="2364" spans="1:6" ht="12.75">
      <c r="A2364" s="17" t="s">
        <v>2265</v>
      </c>
      <c r="B2364" s="31">
        <v>20514500</v>
      </c>
      <c r="C2364" s="31"/>
      <c r="D2364" s="31">
        <v>4092730</v>
      </c>
      <c r="E2364" s="17"/>
      <c r="F2364" s="14">
        <f t="shared" si="74"/>
        <v>0.19950425308927833</v>
      </c>
    </row>
    <row r="2365" spans="1:6" ht="12.75">
      <c r="A2365" s="17" t="s">
        <v>2266</v>
      </c>
      <c r="B2365" s="31">
        <v>1551100</v>
      </c>
      <c r="C2365" s="31"/>
      <c r="D2365" s="31">
        <v>332240</v>
      </c>
      <c r="E2365" s="17"/>
      <c r="F2365" s="14">
        <f t="shared" si="74"/>
        <v>0.21419637676487654</v>
      </c>
    </row>
    <row r="2366" spans="1:6" ht="12.75">
      <c r="A2366" s="17" t="s">
        <v>2267</v>
      </c>
      <c r="B2366" s="31">
        <v>1327800</v>
      </c>
      <c r="C2366" s="31"/>
      <c r="D2366" s="31">
        <v>210870</v>
      </c>
      <c r="E2366" s="17"/>
      <c r="F2366" s="14">
        <f t="shared" si="74"/>
        <v>0.15881156800723</v>
      </c>
    </row>
    <row r="2367" spans="1:6" ht="12.75">
      <c r="A2367" s="17" t="s">
        <v>2268</v>
      </c>
      <c r="B2367" s="31">
        <v>45451900</v>
      </c>
      <c r="C2367" s="31"/>
      <c r="D2367" s="31">
        <v>10873820</v>
      </c>
      <c r="E2367" s="17"/>
      <c r="F2367" s="14">
        <f t="shared" si="74"/>
        <v>0.2392379636494844</v>
      </c>
    </row>
    <row r="2368" spans="1:6" ht="12.75">
      <c r="A2368" s="17" t="s">
        <v>2269</v>
      </c>
      <c r="B2368" s="31">
        <v>17313300</v>
      </c>
      <c r="C2368" s="31"/>
      <c r="D2368" s="31">
        <v>2931980</v>
      </c>
      <c r="E2368" s="17"/>
      <c r="F2368" s="14">
        <f t="shared" si="74"/>
        <v>0.16934842000080863</v>
      </c>
    </row>
    <row r="2369" spans="1:6" ht="12.75">
      <c r="A2369" s="40" t="s">
        <v>1703</v>
      </c>
      <c r="B2369" s="31"/>
      <c r="C2369" s="31"/>
      <c r="D2369" s="31"/>
      <c r="E2369" s="17"/>
      <c r="F2369" s="14"/>
    </row>
    <row r="2370" spans="1:6" ht="12.75">
      <c r="A2370" s="17" t="s">
        <v>2206</v>
      </c>
      <c r="B2370" s="31">
        <v>18048500</v>
      </c>
      <c r="C2370" s="31"/>
      <c r="D2370" s="31">
        <v>2722340</v>
      </c>
      <c r="E2370" s="17"/>
      <c r="F2370" s="14">
        <f>SUM(D2370/B2370)</f>
        <v>0.1508346954040502</v>
      </c>
    </row>
    <row r="2371" spans="1:6" ht="12.75">
      <c r="A2371" s="40" t="s">
        <v>1703</v>
      </c>
      <c r="B2371" s="31"/>
      <c r="C2371" s="31"/>
      <c r="D2371" s="31"/>
      <c r="E2371" s="17"/>
      <c r="F2371" s="14"/>
    </row>
    <row r="2372" spans="1:6" ht="12.75">
      <c r="A2372" s="17" t="s">
        <v>2270</v>
      </c>
      <c r="B2372" s="31">
        <v>27325200</v>
      </c>
      <c r="C2372" s="31"/>
      <c r="D2372" s="31">
        <v>4710000</v>
      </c>
      <c r="E2372" s="17"/>
      <c r="F2372" s="14">
        <f>SUM(D2372/B2372)</f>
        <v>0.17236836326907032</v>
      </c>
    </row>
    <row r="2373" spans="1:6" ht="12.75">
      <c r="A2373" s="40" t="s">
        <v>1703</v>
      </c>
      <c r="B2373" s="31"/>
      <c r="C2373" s="31"/>
      <c r="D2373" s="31"/>
      <c r="E2373" s="17"/>
      <c r="F2373" s="14"/>
    </row>
    <row r="2374" spans="1:6" ht="12.75">
      <c r="A2374" s="17"/>
      <c r="B2374" s="31"/>
      <c r="C2374" s="31"/>
      <c r="D2374" s="31"/>
      <c r="E2374" s="17"/>
      <c r="F2374" s="14"/>
    </row>
    <row r="2375" spans="1:6" ht="12.75">
      <c r="A2375" s="17"/>
      <c r="B2375" s="17"/>
      <c r="C2375" s="17"/>
      <c r="D2375" s="17"/>
      <c r="E2375" s="17"/>
      <c r="F2375" s="14"/>
    </row>
    <row r="2376" spans="1:6" ht="15.75">
      <c r="A2376" s="23" t="s">
        <v>1688</v>
      </c>
      <c r="B2376" s="37">
        <f>+B2335+B2342+B2354</f>
        <v>989487000</v>
      </c>
      <c r="C2376" s="37"/>
      <c r="D2376" s="37">
        <f>+D2335+D2342+D2354</f>
        <v>203241073</v>
      </c>
      <c r="E2376" s="39"/>
      <c r="F2376" s="10">
        <f>SUM(D2376/B2376)</f>
        <v>0.2054004479088659</v>
      </c>
    </row>
    <row r="2377" spans="1:6" ht="15.75">
      <c r="A2377" s="23"/>
      <c r="B2377" s="65"/>
      <c r="C2377" s="65"/>
      <c r="D2377" s="65"/>
      <c r="E2377" s="62"/>
      <c r="F2377" s="90"/>
    </row>
    <row r="2378" spans="1:5" ht="12.75">
      <c r="A2378" s="17" t="s">
        <v>2271</v>
      </c>
      <c r="B2378" s="17" t="s">
        <v>2272</v>
      </c>
      <c r="C2378" s="17"/>
      <c r="D2378" s="38" t="s">
        <v>1778</v>
      </c>
      <c r="E2378" s="38"/>
    </row>
    <row r="2379" spans="1:5" ht="12.75">
      <c r="A2379" s="17" t="s">
        <v>2273</v>
      </c>
      <c r="B2379" s="17" t="s">
        <v>2272</v>
      </c>
      <c r="C2379" s="17"/>
      <c r="D2379" s="38" t="s">
        <v>1778</v>
      </c>
      <c r="E2379" s="38"/>
    </row>
    <row r="2380" spans="1:5" ht="12.75">
      <c r="A2380" s="17" t="s">
        <v>2274</v>
      </c>
      <c r="B2380" s="17" t="s">
        <v>2275</v>
      </c>
      <c r="C2380" s="17"/>
      <c r="D2380" s="38" t="s">
        <v>1415</v>
      </c>
      <c r="E2380" s="38"/>
    </row>
    <row r="2381" spans="1:5" ht="12.75">
      <c r="A2381" s="17" t="s">
        <v>2276</v>
      </c>
      <c r="B2381" s="17" t="s">
        <v>2275</v>
      </c>
      <c r="C2381" s="17"/>
      <c r="D2381" s="38" t="s">
        <v>1415</v>
      </c>
      <c r="E2381" s="38"/>
    </row>
    <row r="2382" spans="1:5" ht="12.75">
      <c r="A2382" s="17" t="s">
        <v>2277</v>
      </c>
      <c r="B2382" s="17" t="s">
        <v>2275</v>
      </c>
      <c r="C2382" s="17"/>
      <c r="D2382" s="38" t="s">
        <v>1415</v>
      </c>
      <c r="E2382" s="38"/>
    </row>
    <row r="2383" spans="1:5" ht="12.75">
      <c r="A2383" s="17" t="s">
        <v>2278</v>
      </c>
      <c r="B2383" s="17" t="s">
        <v>2275</v>
      </c>
      <c r="C2383" s="17"/>
      <c r="D2383" s="38" t="s">
        <v>1415</v>
      </c>
      <c r="E2383" s="38"/>
    </row>
    <row r="2386" spans="1:6" ht="12.75">
      <c r="A2386" s="46" t="s">
        <v>2279</v>
      </c>
      <c r="B2386" s="47"/>
      <c r="C2386" s="47"/>
      <c r="D2386" s="47"/>
      <c r="E2386" s="47"/>
      <c r="F2386" s="48"/>
    </row>
    <row r="2387" spans="1:6" ht="12.75">
      <c r="A2387" s="49"/>
      <c r="B2387" s="11"/>
      <c r="C2387" s="11"/>
      <c r="D2387" s="11"/>
      <c r="E2387" s="11"/>
      <c r="F2387" s="45"/>
    </row>
    <row r="2388" spans="1:6" ht="12.75">
      <c r="A2388" s="20" t="s">
        <v>1448</v>
      </c>
      <c r="B2388" s="5">
        <v>2003</v>
      </c>
      <c r="C2388" s="5" t="s">
        <v>1449</v>
      </c>
      <c r="D2388" s="5">
        <v>2003</v>
      </c>
      <c r="E2388" s="20"/>
      <c r="F2388" s="50"/>
    </row>
    <row r="2389" spans="1:6" ht="13.5" thickBot="1">
      <c r="A2389" s="51" t="s">
        <v>1450</v>
      </c>
      <c r="B2389" s="52" t="s">
        <v>1451</v>
      </c>
      <c r="C2389" s="51"/>
      <c r="D2389" s="51" t="s">
        <v>1452</v>
      </c>
      <c r="E2389" s="51"/>
      <c r="F2389" s="53" t="s">
        <v>1453</v>
      </c>
    </row>
    <row r="2390" spans="1:6" ht="12.75">
      <c r="A2390" s="11"/>
      <c r="B2390" s="13"/>
      <c r="C2390" s="13"/>
      <c r="D2390" s="13"/>
      <c r="E2390" s="11"/>
      <c r="F2390" s="45"/>
    </row>
    <row r="2391" spans="1:6" ht="12.75">
      <c r="A2391" s="8" t="s">
        <v>576</v>
      </c>
      <c r="B2391" s="37">
        <f>SUM(B2392:B2407)</f>
        <v>810524600</v>
      </c>
      <c r="C2391" s="37"/>
      <c r="D2391" s="37">
        <f>SUM(D2392:D2407)</f>
        <v>187463618</v>
      </c>
      <c r="E2391" s="39"/>
      <c r="F2391" s="10">
        <f aca="true" t="shared" si="75" ref="F2391:F2407">SUM(D2391/B2391)</f>
        <v>0.23128677155511382</v>
      </c>
    </row>
    <row r="2392" spans="1:6" ht="12.75">
      <c r="A2392" s="17" t="s">
        <v>577</v>
      </c>
      <c r="B2392" s="31">
        <v>32539000</v>
      </c>
      <c r="C2392" s="31"/>
      <c r="D2392" s="31">
        <v>6214250</v>
      </c>
      <c r="E2392" s="17"/>
      <c r="F2392" s="14">
        <f t="shared" si="75"/>
        <v>0.19097851808598912</v>
      </c>
    </row>
    <row r="2393" spans="1:6" ht="12.75">
      <c r="A2393" s="17" t="s">
        <v>578</v>
      </c>
      <c r="B2393" s="31">
        <v>66042200</v>
      </c>
      <c r="C2393" s="31"/>
      <c r="D2393" s="31">
        <v>16739670</v>
      </c>
      <c r="E2393" s="17"/>
      <c r="F2393" s="14">
        <f t="shared" si="75"/>
        <v>0.2534692969041007</v>
      </c>
    </row>
    <row r="2394" spans="1:6" ht="12.75">
      <c r="A2394" s="17" t="s">
        <v>579</v>
      </c>
      <c r="B2394" s="31">
        <v>115797000</v>
      </c>
      <c r="C2394" s="31"/>
      <c r="D2394" s="31">
        <v>27352161</v>
      </c>
      <c r="E2394" s="17"/>
      <c r="F2394" s="14">
        <f t="shared" si="75"/>
        <v>0.23620785512578046</v>
      </c>
    </row>
    <row r="2395" spans="1:6" ht="12.75">
      <c r="A2395" s="17" t="s">
        <v>580</v>
      </c>
      <c r="B2395" s="31">
        <v>115598000</v>
      </c>
      <c r="C2395" s="31"/>
      <c r="D2395" s="31">
        <v>28439614</v>
      </c>
      <c r="E2395" s="17"/>
      <c r="F2395" s="14">
        <f t="shared" si="75"/>
        <v>0.2460216785757539</v>
      </c>
    </row>
    <row r="2396" spans="1:6" ht="12.75">
      <c r="A2396" s="17" t="s">
        <v>581</v>
      </c>
      <c r="B2396" s="31">
        <v>38867200</v>
      </c>
      <c r="C2396" s="31"/>
      <c r="D2396" s="31">
        <v>8290197</v>
      </c>
      <c r="E2396" s="17"/>
      <c r="F2396" s="14">
        <f t="shared" si="75"/>
        <v>0.21329545220648774</v>
      </c>
    </row>
    <row r="2397" spans="1:6" ht="12.75">
      <c r="A2397" s="17" t="s">
        <v>582</v>
      </c>
      <c r="B2397" s="31">
        <v>8042000</v>
      </c>
      <c r="C2397" s="31"/>
      <c r="D2397" s="31">
        <v>2024030</v>
      </c>
      <c r="E2397" s="17"/>
      <c r="F2397" s="14">
        <f t="shared" si="75"/>
        <v>0.2516824173091271</v>
      </c>
    </row>
    <row r="2398" spans="1:6" ht="12.75">
      <c r="A2398" s="17" t="s">
        <v>583</v>
      </c>
      <c r="B2398" s="31">
        <v>14789100</v>
      </c>
      <c r="C2398" s="31"/>
      <c r="D2398" s="31">
        <v>4205660</v>
      </c>
      <c r="E2398" s="17"/>
      <c r="F2398" s="14">
        <f t="shared" si="75"/>
        <v>0.2843756550432413</v>
      </c>
    </row>
    <row r="2399" spans="1:6" ht="12.75">
      <c r="A2399" s="17" t="s">
        <v>1264</v>
      </c>
      <c r="B2399" s="31">
        <v>60045200</v>
      </c>
      <c r="C2399" s="31"/>
      <c r="D2399" s="31">
        <v>14771906</v>
      </c>
      <c r="E2399" s="17"/>
      <c r="F2399" s="14">
        <f t="shared" si="75"/>
        <v>0.24601310346205857</v>
      </c>
    </row>
    <row r="2400" spans="1:6" ht="12.75">
      <c r="A2400" s="17" t="s">
        <v>171</v>
      </c>
      <c r="B2400" s="31">
        <v>66468100</v>
      </c>
      <c r="C2400" s="31"/>
      <c r="D2400" s="31">
        <v>15335645</v>
      </c>
      <c r="E2400" s="17"/>
      <c r="F2400" s="14">
        <f t="shared" si="75"/>
        <v>0.23072188011993724</v>
      </c>
    </row>
    <row r="2401" spans="1:6" ht="12.75">
      <c r="A2401" s="17" t="s">
        <v>2291</v>
      </c>
      <c r="B2401" s="31">
        <v>21029100</v>
      </c>
      <c r="C2401" s="31"/>
      <c r="D2401" s="31">
        <v>5056110</v>
      </c>
      <c r="E2401" s="17"/>
      <c r="F2401" s="14">
        <f t="shared" si="75"/>
        <v>0.2404339700700458</v>
      </c>
    </row>
    <row r="2402" spans="1:6" ht="12.75">
      <c r="A2402" s="17" t="s">
        <v>2292</v>
      </c>
      <c r="B2402" s="31">
        <v>36071200</v>
      </c>
      <c r="C2402" s="31"/>
      <c r="D2402" s="31">
        <v>6507508</v>
      </c>
      <c r="E2402" s="17"/>
      <c r="F2402" s="14">
        <f t="shared" si="75"/>
        <v>0.1804073055512431</v>
      </c>
    </row>
    <row r="2403" spans="1:6" ht="12.75">
      <c r="A2403" s="17" t="s">
        <v>2231</v>
      </c>
      <c r="B2403" s="31">
        <v>42851700</v>
      </c>
      <c r="C2403" s="31"/>
      <c r="D2403" s="31">
        <v>8481210</v>
      </c>
      <c r="E2403" s="17"/>
      <c r="F2403" s="14">
        <f t="shared" si="75"/>
        <v>0.19792003584455226</v>
      </c>
    </row>
    <row r="2404" spans="1:6" ht="12.75">
      <c r="A2404" s="17" t="s">
        <v>2293</v>
      </c>
      <c r="B2404" s="31">
        <v>14216500</v>
      </c>
      <c r="C2404" s="31"/>
      <c r="D2404" s="31">
        <v>3544830</v>
      </c>
      <c r="E2404" s="17"/>
      <c r="F2404" s="14">
        <f t="shared" si="75"/>
        <v>0.24934618225301586</v>
      </c>
    </row>
    <row r="2405" spans="1:6" ht="12.75">
      <c r="A2405" s="17" t="s">
        <v>2294</v>
      </c>
      <c r="B2405" s="31">
        <v>33374700</v>
      </c>
      <c r="C2405" s="31"/>
      <c r="D2405" s="31">
        <v>7252546</v>
      </c>
      <c r="E2405" s="17"/>
      <c r="F2405" s="14">
        <f t="shared" si="75"/>
        <v>0.2173067023823435</v>
      </c>
    </row>
    <row r="2406" spans="1:6" ht="12.75">
      <c r="A2406" s="17" t="s">
        <v>2942</v>
      </c>
      <c r="B2406" s="31">
        <v>50553900</v>
      </c>
      <c r="C2406" s="31"/>
      <c r="D2406" s="31">
        <v>9635420</v>
      </c>
      <c r="E2406" s="17"/>
      <c r="F2406" s="14">
        <f t="shared" si="75"/>
        <v>0.19059696680177</v>
      </c>
    </row>
    <row r="2407" spans="1:6" ht="12.75">
      <c r="A2407" s="17" t="s">
        <v>640</v>
      </c>
      <c r="B2407" s="31">
        <v>94239700</v>
      </c>
      <c r="C2407" s="31"/>
      <c r="D2407" s="31">
        <v>23612861</v>
      </c>
      <c r="E2407" s="17"/>
      <c r="F2407" s="14">
        <f t="shared" si="75"/>
        <v>0.2505617165589449</v>
      </c>
    </row>
    <row r="2408" spans="1:6" ht="12.75">
      <c r="A2408" s="17"/>
      <c r="B2408" s="31"/>
      <c r="C2408" s="31"/>
      <c r="D2408" s="31"/>
      <c r="E2408" s="17"/>
      <c r="F2408" s="14"/>
    </row>
    <row r="2409" spans="1:6" ht="12.75">
      <c r="A2409" s="17"/>
      <c r="B2409" s="17"/>
      <c r="C2409" s="17"/>
      <c r="D2409" s="17"/>
      <c r="E2409" s="17"/>
      <c r="F2409" s="14"/>
    </row>
    <row r="2410" spans="1:6" ht="15.75">
      <c r="A2410" s="23" t="s">
        <v>1688</v>
      </c>
      <c r="B2410" s="37">
        <f>SUM(B2391)</f>
        <v>810524600</v>
      </c>
      <c r="C2410" s="37"/>
      <c r="D2410" s="37">
        <f>SUM(D2391)</f>
        <v>187463618</v>
      </c>
      <c r="E2410" s="39"/>
      <c r="F2410" s="10">
        <f>SUM(D2410/B2410)</f>
        <v>0.23128677155511382</v>
      </c>
    </row>
    <row r="2411" spans="6:7" ht="12.75">
      <c r="F2411" s="98"/>
      <c r="G2411" s="98"/>
    </row>
    <row r="2413" spans="1:5" ht="12.75">
      <c r="A2413" s="17" t="s">
        <v>2295</v>
      </c>
      <c r="B2413" s="17" t="s">
        <v>2296</v>
      </c>
      <c r="C2413" s="17"/>
      <c r="D2413" s="38" t="s">
        <v>230</v>
      </c>
      <c r="E2413" s="38"/>
    </row>
    <row r="2416" spans="1:6" ht="12.75">
      <c r="A2416" s="46" t="s">
        <v>2297</v>
      </c>
      <c r="B2416" s="47"/>
      <c r="C2416" s="47"/>
      <c r="D2416" s="47"/>
      <c r="E2416" s="47"/>
      <c r="F2416" s="48"/>
    </row>
    <row r="2417" spans="1:6" ht="12.75">
      <c r="A2417" s="49"/>
      <c r="B2417" s="11"/>
      <c r="C2417" s="11"/>
      <c r="D2417" s="11"/>
      <c r="E2417" s="11"/>
      <c r="F2417" s="45"/>
    </row>
    <row r="2418" spans="1:6" ht="12.75">
      <c r="A2418" s="20" t="s">
        <v>1448</v>
      </c>
      <c r="B2418" s="5">
        <v>2003</v>
      </c>
      <c r="C2418" s="5" t="s">
        <v>1449</v>
      </c>
      <c r="D2418" s="5">
        <v>2003</v>
      </c>
      <c r="E2418" s="20"/>
      <c r="F2418" s="50"/>
    </row>
    <row r="2419" spans="1:6" ht="13.5" thickBot="1">
      <c r="A2419" s="51" t="s">
        <v>1450</v>
      </c>
      <c r="B2419" s="52" t="s">
        <v>1451</v>
      </c>
      <c r="C2419" s="51"/>
      <c r="D2419" s="51" t="s">
        <v>1452</v>
      </c>
      <c r="E2419" s="51"/>
      <c r="F2419" s="53" t="s">
        <v>1453</v>
      </c>
    </row>
    <row r="2420" spans="1:6" ht="12.75">
      <c r="A2420" s="11"/>
      <c r="B2420" s="13"/>
      <c r="C2420" s="13"/>
      <c r="D2420" s="13"/>
      <c r="E2420" s="11"/>
      <c r="F2420" s="45"/>
    </row>
    <row r="2421" spans="1:6" ht="12.75">
      <c r="A2421" s="8" t="s">
        <v>2298</v>
      </c>
      <c r="B2421" s="37">
        <f>SUM(B2422:B2429)</f>
        <v>1102009200</v>
      </c>
      <c r="C2421" s="37"/>
      <c r="D2421" s="37">
        <f>SUM(D2422:D2429)</f>
        <v>206647484</v>
      </c>
      <c r="E2421" s="39"/>
      <c r="F2421" s="10">
        <f aca="true" t="shared" si="76" ref="F2421:F2454">SUM(D2421/B2421)</f>
        <v>0.18751883741079475</v>
      </c>
    </row>
    <row r="2422" spans="1:6" ht="12.75">
      <c r="A2422" s="17" t="s">
        <v>2299</v>
      </c>
      <c r="B2422" s="31">
        <v>125771300</v>
      </c>
      <c r="C2422" s="31"/>
      <c r="D2422" s="31">
        <v>21887449</v>
      </c>
      <c r="E2422" s="17"/>
      <c r="F2422" s="14">
        <f t="shared" si="76"/>
        <v>0.17402578330668445</v>
      </c>
    </row>
    <row r="2423" spans="1:6" ht="12.75">
      <c r="A2423" s="17" t="s">
        <v>2300</v>
      </c>
      <c r="B2423" s="31">
        <v>76501500</v>
      </c>
      <c r="C2423" s="31"/>
      <c r="D2423" s="31">
        <v>14420729</v>
      </c>
      <c r="E2423" s="17"/>
      <c r="F2423" s="14">
        <f t="shared" si="76"/>
        <v>0.18850256530917694</v>
      </c>
    </row>
    <row r="2424" spans="1:6" ht="12.75">
      <c r="A2424" s="17" t="s">
        <v>2301</v>
      </c>
      <c r="B2424" s="31">
        <v>229867600</v>
      </c>
      <c r="C2424" s="31"/>
      <c r="D2424" s="31">
        <v>43140098</v>
      </c>
      <c r="E2424" s="17"/>
      <c r="F2424" s="14">
        <f t="shared" si="76"/>
        <v>0.18767367823912548</v>
      </c>
    </row>
    <row r="2425" spans="1:6" ht="12.75">
      <c r="A2425" s="17" t="s">
        <v>2302</v>
      </c>
      <c r="B2425" s="31">
        <v>69070600</v>
      </c>
      <c r="C2425" s="31"/>
      <c r="D2425" s="31">
        <v>11952219</v>
      </c>
      <c r="E2425" s="17"/>
      <c r="F2425" s="14">
        <f t="shared" si="76"/>
        <v>0.17304350910517644</v>
      </c>
    </row>
    <row r="2426" spans="1:6" ht="12.75">
      <c r="A2426" s="17" t="s">
        <v>2303</v>
      </c>
      <c r="B2426" s="31">
        <v>115179600</v>
      </c>
      <c r="C2426" s="31"/>
      <c r="D2426" s="31">
        <v>19154722</v>
      </c>
      <c r="E2426" s="17"/>
      <c r="F2426" s="14">
        <f t="shared" si="76"/>
        <v>0.16630307797561375</v>
      </c>
    </row>
    <row r="2427" spans="1:6" ht="12.75">
      <c r="A2427" s="17" t="s">
        <v>2304</v>
      </c>
      <c r="B2427" s="31">
        <v>43268100</v>
      </c>
      <c r="C2427" s="31"/>
      <c r="D2427" s="31">
        <v>8054756</v>
      </c>
      <c r="E2427" s="17"/>
      <c r="F2427" s="14">
        <f t="shared" si="76"/>
        <v>0.1861592258499911</v>
      </c>
    </row>
    <row r="2428" spans="1:6" ht="12.75">
      <c r="A2428" s="17" t="s">
        <v>598</v>
      </c>
      <c r="B2428" s="31">
        <v>50915600</v>
      </c>
      <c r="C2428" s="31"/>
      <c r="D2428" s="31">
        <v>10042169</v>
      </c>
      <c r="E2428" s="17"/>
      <c r="F2428" s="14">
        <f t="shared" si="76"/>
        <v>0.19723167359316202</v>
      </c>
    </row>
    <row r="2429" spans="1:6" ht="12.75">
      <c r="A2429" s="17" t="s">
        <v>599</v>
      </c>
      <c r="B2429" s="31">
        <v>391434900</v>
      </c>
      <c r="C2429" s="31"/>
      <c r="D2429" s="31">
        <v>77995342</v>
      </c>
      <c r="E2429" s="17"/>
      <c r="F2429" s="14">
        <f t="shared" si="76"/>
        <v>0.19925495146191616</v>
      </c>
    </row>
    <row r="2430" spans="1:6" ht="12.75">
      <c r="A2430" s="8" t="s">
        <v>600</v>
      </c>
      <c r="B2430" s="37">
        <f>SUM(B2431:B2432)</f>
        <v>225748000</v>
      </c>
      <c r="C2430" s="37"/>
      <c r="D2430" s="37">
        <f>SUM(D2431:D2432)</f>
        <v>56390906</v>
      </c>
      <c r="E2430" s="39"/>
      <c r="F2430" s="10">
        <f t="shared" si="76"/>
        <v>0.24979581657423322</v>
      </c>
    </row>
    <row r="2431" spans="1:6" ht="12.75">
      <c r="A2431" s="17" t="s">
        <v>601</v>
      </c>
      <c r="B2431" s="31">
        <v>152442900</v>
      </c>
      <c r="C2431" s="31"/>
      <c r="D2431" s="31">
        <v>40949210</v>
      </c>
      <c r="E2431" s="17"/>
      <c r="F2431" s="14">
        <f>SUM(D2431/B2431)</f>
        <v>0.2686199882054199</v>
      </c>
    </row>
    <row r="2432" spans="1:6" ht="12.75">
      <c r="A2432" s="17" t="s">
        <v>602</v>
      </c>
      <c r="B2432" s="31">
        <v>73305100</v>
      </c>
      <c r="C2432" s="31"/>
      <c r="D2432" s="31">
        <v>15441696</v>
      </c>
      <c r="E2432" s="17"/>
      <c r="F2432" s="14">
        <f>SUM(D2432/B2432)</f>
        <v>0.21064968194573092</v>
      </c>
    </row>
    <row r="2433" spans="1:6" ht="12.75">
      <c r="A2433" s="8" t="s">
        <v>603</v>
      </c>
      <c r="B2433" s="37">
        <v>454424200</v>
      </c>
      <c r="C2433" s="37"/>
      <c r="D2433" s="37">
        <v>86360897</v>
      </c>
      <c r="E2433" s="39"/>
      <c r="F2433" s="10">
        <f t="shared" si="76"/>
        <v>0.19004466971609346</v>
      </c>
    </row>
    <row r="2434" spans="1:6" ht="12.75">
      <c r="A2434" s="8" t="s">
        <v>604</v>
      </c>
      <c r="B2434" s="37">
        <f>SUM(B2435:B2439)</f>
        <v>409932100</v>
      </c>
      <c r="C2434" s="37"/>
      <c r="D2434" s="37">
        <f>SUM(D2435:D2439)</f>
        <v>78456741</v>
      </c>
      <c r="E2434" s="39"/>
      <c r="F2434" s="10">
        <f t="shared" si="76"/>
        <v>0.19138960086316734</v>
      </c>
    </row>
    <row r="2435" spans="1:6" ht="12.75">
      <c r="A2435" s="17" t="s">
        <v>605</v>
      </c>
      <c r="B2435" s="31">
        <v>31775200</v>
      </c>
      <c r="C2435" s="31"/>
      <c r="D2435" s="31">
        <v>7356178</v>
      </c>
      <c r="E2435" s="17"/>
      <c r="F2435" s="14">
        <f t="shared" si="76"/>
        <v>0.2315068984616934</v>
      </c>
    </row>
    <row r="2436" spans="1:6" ht="12.75">
      <c r="A2436" s="17" t="s">
        <v>2889</v>
      </c>
      <c r="B2436" s="31">
        <v>87141600</v>
      </c>
      <c r="C2436" s="31"/>
      <c r="D2436" s="31">
        <v>15785740</v>
      </c>
      <c r="E2436" s="17"/>
      <c r="F2436" s="14">
        <f t="shared" si="76"/>
        <v>0.1811504493835321</v>
      </c>
    </row>
    <row r="2437" spans="1:6" ht="12.75">
      <c r="A2437" s="17" t="s">
        <v>606</v>
      </c>
      <c r="B2437" s="31">
        <v>47155000</v>
      </c>
      <c r="C2437" s="31"/>
      <c r="D2437" s="31">
        <v>8628826</v>
      </c>
      <c r="E2437" s="17"/>
      <c r="F2437" s="14">
        <f t="shared" si="76"/>
        <v>0.1829885696108578</v>
      </c>
    </row>
    <row r="2438" spans="1:6" ht="12.75">
      <c r="A2438" s="17" t="s">
        <v>607</v>
      </c>
      <c r="B2438" s="31">
        <v>48681300</v>
      </c>
      <c r="C2438" s="31"/>
      <c r="D2438" s="31">
        <v>9356480</v>
      </c>
      <c r="E2438" s="17"/>
      <c r="F2438" s="14">
        <f t="shared" si="76"/>
        <v>0.19219864711911966</v>
      </c>
    </row>
    <row r="2439" spans="1:6" ht="12.75">
      <c r="A2439" s="17" t="s">
        <v>682</v>
      </c>
      <c r="B2439" s="31">
        <v>195179000</v>
      </c>
      <c r="C2439" s="31"/>
      <c r="D2439" s="31">
        <v>37329517</v>
      </c>
      <c r="E2439" s="17"/>
      <c r="F2439" s="14">
        <f t="shared" si="76"/>
        <v>0.19125785560946618</v>
      </c>
    </row>
    <row r="2440" spans="1:6" ht="12.75">
      <c r="A2440" s="8" t="s">
        <v>608</v>
      </c>
      <c r="B2440" s="37">
        <f>SUM(B2441:B2443)</f>
        <v>614924100</v>
      </c>
      <c r="C2440" s="37"/>
      <c r="D2440" s="37">
        <f>SUM(D2441:D2443)</f>
        <v>119764556</v>
      </c>
      <c r="E2440" s="39"/>
      <c r="F2440" s="10">
        <f t="shared" si="76"/>
        <v>0.19476315207031242</v>
      </c>
    </row>
    <row r="2441" spans="1:6" ht="12.75">
      <c r="A2441" s="17" t="s">
        <v>609</v>
      </c>
      <c r="B2441" s="31">
        <v>341732200</v>
      </c>
      <c r="C2441" s="31"/>
      <c r="D2441" s="31">
        <v>63283155</v>
      </c>
      <c r="E2441" s="17"/>
      <c r="F2441" s="14">
        <f t="shared" si="76"/>
        <v>0.18518347115080172</v>
      </c>
    </row>
    <row r="2442" spans="1:6" ht="12.75">
      <c r="A2442" s="17" t="s">
        <v>610</v>
      </c>
      <c r="B2442" s="31">
        <v>156738900</v>
      </c>
      <c r="C2442" s="31"/>
      <c r="D2442" s="31">
        <v>30605425</v>
      </c>
      <c r="E2442" s="17"/>
      <c r="F2442" s="14">
        <f t="shared" si="76"/>
        <v>0.19526374754448322</v>
      </c>
    </row>
    <row r="2443" spans="1:6" ht="12.75">
      <c r="A2443" s="17" t="s">
        <v>611</v>
      </c>
      <c r="B2443" s="31">
        <v>116453000</v>
      </c>
      <c r="C2443" s="31"/>
      <c r="D2443" s="31">
        <v>25875976</v>
      </c>
      <c r="E2443" s="17"/>
      <c r="F2443" s="14">
        <f t="shared" si="76"/>
        <v>0.22220102530634678</v>
      </c>
    </row>
    <row r="2444" spans="1:6" ht="12.75">
      <c r="A2444" s="8" t="s">
        <v>612</v>
      </c>
      <c r="B2444" s="37">
        <f>SUM(B2445:B2454)</f>
        <v>842902900</v>
      </c>
      <c r="C2444" s="37"/>
      <c r="D2444" s="37">
        <f>SUM(D2445:D2454)</f>
        <v>172463411</v>
      </c>
      <c r="E2444" s="39"/>
      <c r="F2444" s="10">
        <f t="shared" si="76"/>
        <v>0.20460649856584903</v>
      </c>
    </row>
    <row r="2445" spans="1:6" ht="12.75">
      <c r="A2445" s="17" t="s">
        <v>613</v>
      </c>
      <c r="B2445" s="31">
        <v>89509100</v>
      </c>
      <c r="C2445" s="31"/>
      <c r="D2445" s="31">
        <v>27541123</v>
      </c>
      <c r="E2445" s="17"/>
      <c r="F2445" s="14">
        <f t="shared" si="76"/>
        <v>0.30769075993390615</v>
      </c>
    </row>
    <row r="2446" spans="1:6" ht="12.75">
      <c r="A2446" s="17" t="s">
        <v>872</v>
      </c>
      <c r="B2446" s="31">
        <v>121159100</v>
      </c>
      <c r="C2446" s="31"/>
      <c r="D2446" s="31">
        <v>32704274</v>
      </c>
      <c r="E2446" s="17"/>
      <c r="F2446" s="14">
        <f t="shared" si="76"/>
        <v>0.2699283339014568</v>
      </c>
    </row>
    <row r="2447" spans="1:6" ht="12.75">
      <c r="A2447" s="17" t="s">
        <v>614</v>
      </c>
      <c r="B2447" s="31">
        <v>24747400</v>
      </c>
      <c r="C2447" s="31"/>
      <c r="D2447" s="31">
        <v>4541621</v>
      </c>
      <c r="E2447" s="17"/>
      <c r="F2447" s="14">
        <f t="shared" si="76"/>
        <v>0.18351911715978245</v>
      </c>
    </row>
    <row r="2448" spans="1:6" ht="12.75">
      <c r="A2448" s="17" t="s">
        <v>2866</v>
      </c>
      <c r="B2448" s="31">
        <v>132874800</v>
      </c>
      <c r="C2448" s="31"/>
      <c r="D2448" s="31">
        <v>22634847</v>
      </c>
      <c r="E2448" s="17"/>
      <c r="F2448" s="14">
        <f t="shared" si="76"/>
        <v>0.1703471764397764</v>
      </c>
    </row>
    <row r="2449" spans="1:6" ht="12.75">
      <c r="A2449" s="17" t="s">
        <v>851</v>
      </c>
      <c r="B2449" s="31">
        <v>75814300</v>
      </c>
      <c r="C2449" s="31"/>
      <c r="D2449" s="31">
        <v>15176631</v>
      </c>
      <c r="E2449" s="17"/>
      <c r="F2449" s="14">
        <f t="shared" si="76"/>
        <v>0.20018164119433932</v>
      </c>
    </row>
    <row r="2450" spans="1:6" ht="12.75">
      <c r="A2450" s="17" t="s">
        <v>615</v>
      </c>
      <c r="B2450" s="31">
        <v>69371600</v>
      </c>
      <c r="C2450" s="31"/>
      <c r="D2450" s="31">
        <v>12313495</v>
      </c>
      <c r="E2450" s="17"/>
      <c r="F2450" s="14">
        <f t="shared" si="76"/>
        <v>0.17750051894435187</v>
      </c>
    </row>
    <row r="2451" spans="1:6" ht="12.75">
      <c r="A2451" s="17" t="s">
        <v>616</v>
      </c>
      <c r="B2451" s="31">
        <v>70377400</v>
      </c>
      <c r="C2451" s="31"/>
      <c r="D2451" s="31">
        <v>14612833</v>
      </c>
      <c r="E2451" s="17"/>
      <c r="F2451" s="14">
        <f t="shared" si="76"/>
        <v>0.2076353062204628</v>
      </c>
    </row>
    <row r="2452" spans="1:6" ht="12.75">
      <c r="A2452" s="17" t="s">
        <v>617</v>
      </c>
      <c r="B2452" s="31">
        <v>82868600</v>
      </c>
      <c r="C2452" s="31"/>
      <c r="D2452" s="31">
        <v>17033941</v>
      </c>
      <c r="E2452" s="17"/>
      <c r="F2452" s="14">
        <f t="shared" si="76"/>
        <v>0.20555362344724057</v>
      </c>
    </row>
    <row r="2453" spans="1:6" ht="12.75">
      <c r="A2453" s="17" t="s">
        <v>2191</v>
      </c>
      <c r="B2453" s="31">
        <v>34290100</v>
      </c>
      <c r="C2453" s="31"/>
      <c r="D2453" s="31">
        <v>11296526</v>
      </c>
      <c r="E2453" s="17"/>
      <c r="F2453" s="14">
        <f>SUM(D2453/B2453)</f>
        <v>0.3294398674836177</v>
      </c>
    </row>
    <row r="2454" spans="1:6" ht="12.75">
      <c r="A2454" s="17" t="s">
        <v>2326</v>
      </c>
      <c r="B2454" s="31">
        <v>141890500</v>
      </c>
      <c r="C2454" s="31"/>
      <c r="D2454" s="31">
        <v>14608120</v>
      </c>
      <c r="E2454" s="17"/>
      <c r="F2454" s="14">
        <f t="shared" si="76"/>
        <v>0.10295347468646597</v>
      </c>
    </row>
    <row r="2455" spans="1:6" ht="12.75">
      <c r="A2455" s="40" t="s">
        <v>618</v>
      </c>
      <c r="B2455" s="31"/>
      <c r="C2455" s="31"/>
      <c r="D2455" s="31"/>
      <c r="E2455" s="17"/>
      <c r="F2455" s="14"/>
    </row>
    <row r="2456" spans="1:6" ht="12.75">
      <c r="A2456" s="8" t="s">
        <v>619</v>
      </c>
      <c r="B2456" s="37">
        <v>249957000</v>
      </c>
      <c r="C2456" s="37"/>
      <c r="D2456" s="37">
        <v>48393092</v>
      </c>
      <c r="E2456" s="39"/>
      <c r="F2456" s="10">
        <f aca="true" t="shared" si="77" ref="F2456:F2464">SUM(D2456/B2456)</f>
        <v>0.19360566817492608</v>
      </c>
    </row>
    <row r="2457" spans="1:6" ht="12.75">
      <c r="A2457" s="8" t="s">
        <v>620</v>
      </c>
      <c r="B2457" s="37">
        <f>SUM(B2458:B2459)</f>
        <v>390431000</v>
      </c>
      <c r="C2457" s="37"/>
      <c r="D2457" s="37">
        <f>SUM(D2458:D2459)</f>
        <v>89405254</v>
      </c>
      <c r="E2457" s="39"/>
      <c r="F2457" s="10">
        <f t="shared" si="77"/>
        <v>0.22899117641785616</v>
      </c>
    </row>
    <row r="2458" spans="1:6" ht="12.75">
      <c r="A2458" s="17" t="s">
        <v>621</v>
      </c>
      <c r="B2458" s="31">
        <v>212974600</v>
      </c>
      <c r="C2458" s="31"/>
      <c r="D2458" s="31">
        <v>49237836</v>
      </c>
      <c r="E2458" s="17"/>
      <c r="F2458" s="14">
        <f t="shared" si="77"/>
        <v>0.2311911185653125</v>
      </c>
    </row>
    <row r="2459" spans="1:6" ht="12.75">
      <c r="A2459" s="17" t="s">
        <v>622</v>
      </c>
      <c r="B2459" s="31">
        <v>177456400</v>
      </c>
      <c r="C2459" s="31"/>
      <c r="D2459" s="31">
        <v>40167418</v>
      </c>
      <c r="E2459" s="17"/>
      <c r="F2459" s="14">
        <f t="shared" si="77"/>
        <v>0.22635091211136932</v>
      </c>
    </row>
    <row r="2460" spans="1:6" ht="12.75">
      <c r="A2460" s="8" t="s">
        <v>623</v>
      </c>
      <c r="B2460" s="37">
        <v>1452676700</v>
      </c>
      <c r="C2460" s="37"/>
      <c r="D2460" s="37">
        <v>380284275</v>
      </c>
      <c r="E2460" s="39"/>
      <c r="F2460" s="10">
        <f t="shared" si="77"/>
        <v>0.2617817680974714</v>
      </c>
    </row>
    <row r="2461" spans="1:6" ht="12.75">
      <c r="A2461" s="8" t="s">
        <v>624</v>
      </c>
      <c r="B2461" s="37">
        <f>SUM(B2462:B2464)</f>
        <v>544396900</v>
      </c>
      <c r="C2461" s="37"/>
      <c r="D2461" s="37">
        <f>SUM(D2462:D2464)</f>
        <v>99804736</v>
      </c>
      <c r="E2461" s="39"/>
      <c r="F2461" s="10">
        <f t="shared" si="77"/>
        <v>0.18333083086990393</v>
      </c>
    </row>
    <row r="2462" spans="1:6" ht="12.75">
      <c r="A2462" s="17" t="s">
        <v>625</v>
      </c>
      <c r="B2462" s="31">
        <v>215644200</v>
      </c>
      <c r="C2462" s="31"/>
      <c r="D2462" s="31">
        <v>42257805</v>
      </c>
      <c r="E2462" s="17"/>
      <c r="F2462" s="14">
        <f t="shared" si="77"/>
        <v>0.1959607770577646</v>
      </c>
    </row>
    <row r="2463" spans="1:6" ht="12.75">
      <c r="A2463" s="17" t="s">
        <v>1494</v>
      </c>
      <c r="B2463" s="31">
        <v>200378500</v>
      </c>
      <c r="C2463" s="31"/>
      <c r="D2463" s="31">
        <v>34550541</v>
      </c>
      <c r="E2463" s="17"/>
      <c r="F2463" s="14">
        <f t="shared" si="77"/>
        <v>0.17242638806059532</v>
      </c>
    </row>
    <row r="2464" spans="1:6" ht="12.75">
      <c r="A2464" s="17" t="s">
        <v>1495</v>
      </c>
      <c r="B2464" s="31">
        <v>128374200</v>
      </c>
      <c r="C2464" s="31"/>
      <c r="D2464" s="31">
        <v>22996390</v>
      </c>
      <c r="E2464" s="17"/>
      <c r="F2464" s="14">
        <f t="shared" si="77"/>
        <v>0.17913560512937957</v>
      </c>
    </row>
    <row r="2465" spans="1:6" ht="12.75">
      <c r="A2465" s="17"/>
      <c r="B2465" s="31"/>
      <c r="C2465" s="31"/>
      <c r="D2465" s="31"/>
      <c r="E2465" s="17"/>
      <c r="F2465" s="14"/>
    </row>
    <row r="2466" spans="1:6" ht="15.75">
      <c r="A2466" s="23" t="s">
        <v>1688</v>
      </c>
      <c r="B2466" s="37">
        <f>+B2421+B2430+B2433+B2434+B2440+B2444+B2456+B2457+B2460+B2461</f>
        <v>6287402100</v>
      </c>
      <c r="C2466" s="37"/>
      <c r="D2466" s="37">
        <f>+D2421+D2430+D2433+D2434+D2440+D2444+D2456+D2457+D2460+D2461</f>
        <v>1337971352</v>
      </c>
      <c r="E2466" s="39"/>
      <c r="F2466" s="10">
        <f>SUM(D2466/B2466)</f>
        <v>0.2128019380214286</v>
      </c>
    </row>
    <row r="2467" spans="1:6" ht="15.75">
      <c r="A2467" s="23"/>
      <c r="B2467" s="37"/>
      <c r="C2467" s="37"/>
      <c r="D2467" s="37"/>
      <c r="E2467" s="39"/>
      <c r="F2467" s="10"/>
    </row>
    <row r="2468" spans="1:6" ht="12.75">
      <c r="A2468" s="18" t="s">
        <v>1496</v>
      </c>
      <c r="B2468" s="99" t="s">
        <v>1247</v>
      </c>
      <c r="C2468" s="100"/>
      <c r="D2468" s="100"/>
      <c r="E2468" s="100"/>
      <c r="F2468" s="100"/>
    </row>
    <row r="2469" spans="1:5" ht="12.75">
      <c r="A2469" s="17" t="s">
        <v>1498</v>
      </c>
      <c r="B2469" s="17" t="s">
        <v>1248</v>
      </c>
      <c r="C2469" s="17"/>
      <c r="D2469" s="97"/>
      <c r="E2469" s="38" t="s">
        <v>1500</v>
      </c>
    </row>
    <row r="2470" spans="1:5" ht="12.75">
      <c r="A2470" s="17" t="s">
        <v>1501</v>
      </c>
      <c r="B2470" s="17" t="s">
        <v>1499</v>
      </c>
      <c r="C2470" s="17"/>
      <c r="D2470" s="97"/>
      <c r="E2470" s="38" t="s">
        <v>1500</v>
      </c>
    </row>
    <row r="2471" spans="1:5" ht="12.75">
      <c r="A2471" s="17" t="s">
        <v>1502</v>
      </c>
      <c r="B2471" s="17" t="s">
        <v>1499</v>
      </c>
      <c r="C2471" s="17"/>
      <c r="D2471" s="97"/>
      <c r="E2471" s="38" t="s">
        <v>1500</v>
      </c>
    </row>
    <row r="2472" spans="1:5" ht="12.75">
      <c r="A2472" s="17" t="s">
        <v>647</v>
      </c>
      <c r="B2472" s="17" t="s">
        <v>1499</v>
      </c>
      <c r="C2472" s="17"/>
      <c r="D2472" s="97"/>
      <c r="E2472" s="38" t="s">
        <v>1500</v>
      </c>
    </row>
    <row r="2473" ht="12.75">
      <c r="E2473" s="94"/>
    </row>
    <row r="2474" spans="1:6" ht="12.75">
      <c r="A2474" s="46" t="s">
        <v>648</v>
      </c>
      <c r="B2474" s="47"/>
      <c r="C2474" s="47"/>
      <c r="D2474" s="47"/>
      <c r="E2474" s="47"/>
      <c r="F2474" s="48"/>
    </row>
    <row r="2475" spans="1:6" ht="12.75">
      <c r="A2475" s="49"/>
      <c r="B2475" s="11"/>
      <c r="C2475" s="11"/>
      <c r="D2475" s="11"/>
      <c r="E2475" s="11"/>
      <c r="F2475" s="45"/>
    </row>
    <row r="2476" spans="1:6" ht="12.75">
      <c r="A2476" s="20" t="s">
        <v>1448</v>
      </c>
      <c r="B2476" s="5">
        <v>2003</v>
      </c>
      <c r="C2476" s="5" t="s">
        <v>1449</v>
      </c>
      <c r="D2476" s="5">
        <v>2003</v>
      </c>
      <c r="E2476" s="20"/>
      <c r="F2476" s="50"/>
    </row>
    <row r="2477" spans="1:6" ht="13.5" thickBot="1">
      <c r="A2477" s="51" t="s">
        <v>1450</v>
      </c>
      <c r="B2477" s="52" t="s">
        <v>1451</v>
      </c>
      <c r="C2477" s="51"/>
      <c r="D2477" s="51" t="s">
        <v>1452</v>
      </c>
      <c r="E2477" s="51"/>
      <c r="F2477" s="53" t="s">
        <v>1453</v>
      </c>
    </row>
    <row r="2478" spans="1:6" ht="12.75">
      <c r="A2478" s="11"/>
      <c r="B2478" s="13"/>
      <c r="C2478" s="13"/>
      <c r="D2478" s="13"/>
      <c r="E2478" s="11"/>
      <c r="F2478" s="45"/>
    </row>
    <row r="2479" spans="1:6" ht="12.75">
      <c r="A2479" s="8" t="s">
        <v>649</v>
      </c>
      <c r="B2479" s="37">
        <f>SUM(B2480:B2484)</f>
        <v>951049200</v>
      </c>
      <c r="C2479" s="37"/>
      <c r="D2479" s="37">
        <f>SUM(D2480:D2484)</f>
        <v>1093314300</v>
      </c>
      <c r="E2479" s="39"/>
      <c r="F2479" s="10">
        <f aca="true" t="shared" si="78" ref="F2479:F2484">SUM(D2479/B2479)</f>
        <v>1.1495875292256172</v>
      </c>
    </row>
    <row r="2480" spans="1:6" ht="12.75">
      <c r="A2480" s="17" t="s">
        <v>650</v>
      </c>
      <c r="B2480" s="31">
        <v>58334900</v>
      </c>
      <c r="C2480" s="31"/>
      <c r="D2480" s="31">
        <v>67850000</v>
      </c>
      <c r="E2480" s="17"/>
      <c r="F2480" s="14">
        <f t="shared" si="78"/>
        <v>1.1631116192879392</v>
      </c>
    </row>
    <row r="2481" spans="1:6" ht="12.75">
      <c r="A2481" s="17" t="s">
        <v>651</v>
      </c>
      <c r="B2481" s="31">
        <v>128816500</v>
      </c>
      <c r="C2481" s="31"/>
      <c r="D2481" s="31">
        <v>142074300</v>
      </c>
      <c r="E2481" s="17"/>
      <c r="F2481" s="14">
        <f t="shared" si="78"/>
        <v>1.1029200451805474</v>
      </c>
    </row>
    <row r="2482" spans="1:6" ht="12.75">
      <c r="A2482" s="17" t="s">
        <v>652</v>
      </c>
      <c r="B2482" s="31">
        <v>492152400</v>
      </c>
      <c r="C2482" s="31"/>
      <c r="D2482" s="31">
        <v>571985100</v>
      </c>
      <c r="E2482" s="17"/>
      <c r="F2482" s="14">
        <f t="shared" si="78"/>
        <v>1.1622113394143765</v>
      </c>
    </row>
    <row r="2483" spans="1:6" ht="12.75">
      <c r="A2483" s="17" t="s">
        <v>1962</v>
      </c>
      <c r="B2483" s="31">
        <v>271374000</v>
      </c>
      <c r="C2483" s="31"/>
      <c r="D2483" s="31">
        <v>310980000</v>
      </c>
      <c r="E2483" s="17"/>
      <c r="F2483" s="14">
        <f t="shared" si="78"/>
        <v>1.1459461849698203</v>
      </c>
    </row>
    <row r="2484" spans="1:6" ht="12.75">
      <c r="A2484" s="17" t="s">
        <v>650</v>
      </c>
      <c r="B2484" s="31">
        <v>371400</v>
      </c>
      <c r="C2484" s="31"/>
      <c r="D2484" s="31">
        <v>424900</v>
      </c>
      <c r="E2484" s="17"/>
      <c r="F2484" s="14">
        <f t="shared" si="78"/>
        <v>1.1440495422724826</v>
      </c>
    </row>
    <row r="2485" spans="1:6" ht="12.75">
      <c r="A2485" s="40" t="s">
        <v>653</v>
      </c>
      <c r="B2485" s="31"/>
      <c r="C2485" s="31"/>
      <c r="D2485" s="31"/>
      <c r="E2485" s="17"/>
      <c r="F2485" s="14"/>
    </row>
    <row r="2486" spans="1:6" ht="12.75">
      <c r="A2486" s="8" t="s">
        <v>654</v>
      </c>
      <c r="B2486" s="37">
        <v>254565000</v>
      </c>
      <c r="C2486" s="37"/>
      <c r="D2486" s="37">
        <v>305575200</v>
      </c>
      <c r="E2486" s="39"/>
      <c r="F2486" s="10">
        <f aca="true" t="shared" si="79" ref="F2486:F2528">SUM(D2486/B2486)</f>
        <v>1.2003818278239349</v>
      </c>
    </row>
    <row r="2487" spans="1:6" ht="12.75">
      <c r="A2487" s="8" t="s">
        <v>1521</v>
      </c>
      <c r="B2487" s="37">
        <f>SUM(B2488:B2490)</f>
        <v>1726649100</v>
      </c>
      <c r="C2487" s="37"/>
      <c r="D2487" s="37">
        <f>SUM(D2488:D2490)</f>
        <v>1996453700</v>
      </c>
      <c r="E2487" s="39"/>
      <c r="F2487" s="10">
        <f t="shared" si="79"/>
        <v>1.1562590800875523</v>
      </c>
    </row>
    <row r="2488" spans="1:6" ht="12.75">
      <c r="A2488" s="17" t="s">
        <v>1522</v>
      </c>
      <c r="B2488" s="31">
        <v>1033133100</v>
      </c>
      <c r="C2488" s="31"/>
      <c r="D2488" s="31">
        <v>1211164100</v>
      </c>
      <c r="E2488" s="17"/>
      <c r="F2488" s="14">
        <f t="shared" si="79"/>
        <v>1.17232145596729</v>
      </c>
    </row>
    <row r="2489" spans="1:6" ht="12.75">
      <c r="A2489" s="17" t="s">
        <v>1523</v>
      </c>
      <c r="B2489" s="31">
        <v>408349600</v>
      </c>
      <c r="C2489" s="31"/>
      <c r="D2489" s="31">
        <v>480103200</v>
      </c>
      <c r="E2489" s="17"/>
      <c r="F2489" s="14">
        <f t="shared" si="79"/>
        <v>1.1757161020850762</v>
      </c>
    </row>
    <row r="2490" spans="1:6" ht="12.75">
      <c r="A2490" s="17" t="s">
        <v>1524</v>
      </c>
      <c r="B2490" s="31">
        <v>285166400</v>
      </c>
      <c r="C2490" s="31"/>
      <c r="D2490" s="31">
        <v>305186400</v>
      </c>
      <c r="E2490" s="17"/>
      <c r="F2490" s="14">
        <f t="shared" si="79"/>
        <v>1.070204624387726</v>
      </c>
    </row>
    <row r="2491" spans="1:6" ht="12.75">
      <c r="A2491" s="8" t="s">
        <v>1525</v>
      </c>
      <c r="B2491" s="37">
        <f>SUM(B2492:B2495)</f>
        <v>708173000</v>
      </c>
      <c r="C2491" s="37"/>
      <c r="D2491" s="37">
        <f>SUM(D2492:D2495)</f>
        <v>807122300</v>
      </c>
      <c r="E2491" s="39"/>
      <c r="F2491" s="10">
        <f t="shared" si="79"/>
        <v>1.1397247565213584</v>
      </c>
    </row>
    <row r="2492" spans="1:6" ht="12.75">
      <c r="A2492" s="17" t="s">
        <v>1526</v>
      </c>
      <c r="B2492" s="31">
        <v>278114100</v>
      </c>
      <c r="C2492" s="31"/>
      <c r="D2492" s="31">
        <v>306777100</v>
      </c>
      <c r="E2492" s="17"/>
      <c r="F2492" s="14">
        <f t="shared" si="79"/>
        <v>1.1030620166327418</v>
      </c>
    </row>
    <row r="2493" spans="1:6" ht="12.75">
      <c r="A2493" s="17" t="s">
        <v>1527</v>
      </c>
      <c r="B2493" s="31">
        <v>69507500</v>
      </c>
      <c r="C2493" s="31"/>
      <c r="D2493" s="31">
        <v>85433900</v>
      </c>
      <c r="E2493" s="17"/>
      <c r="F2493" s="14">
        <f t="shared" si="79"/>
        <v>1.2291321080458943</v>
      </c>
    </row>
    <row r="2494" spans="1:6" ht="12.75">
      <c r="A2494" s="17" t="s">
        <v>1528</v>
      </c>
      <c r="B2494" s="31">
        <v>253419600</v>
      </c>
      <c r="C2494" s="31"/>
      <c r="D2494" s="31">
        <v>296730900</v>
      </c>
      <c r="E2494" s="17"/>
      <c r="F2494" s="14">
        <f t="shared" si="79"/>
        <v>1.170907459407244</v>
      </c>
    </row>
    <row r="2495" spans="1:6" ht="12.75">
      <c r="A2495" s="17" t="s">
        <v>1529</v>
      </c>
      <c r="B2495" s="31">
        <v>107131800</v>
      </c>
      <c r="C2495" s="31"/>
      <c r="D2495" s="31">
        <v>118180400</v>
      </c>
      <c r="E2495" s="17"/>
      <c r="F2495" s="14">
        <f t="shared" si="79"/>
        <v>1.1031309097765556</v>
      </c>
    </row>
    <row r="2496" spans="1:6" ht="12.75">
      <c r="A2496" s="8" t="s">
        <v>2364</v>
      </c>
      <c r="B2496" s="37">
        <f>SUM(B2497:B2502)</f>
        <v>1326952400</v>
      </c>
      <c r="C2496" s="37"/>
      <c r="D2496" s="37">
        <f>SUM(D2497:D2502)</f>
        <v>1502359700</v>
      </c>
      <c r="E2496" s="39"/>
      <c r="F2496" s="10">
        <f t="shared" si="79"/>
        <v>1.1321880875304946</v>
      </c>
    </row>
    <row r="2497" spans="1:6" ht="12.75">
      <c r="A2497" s="17" t="s">
        <v>1098</v>
      </c>
      <c r="B2497" s="31">
        <v>269257700</v>
      </c>
      <c r="C2497" s="31"/>
      <c r="D2497" s="31">
        <v>311105800</v>
      </c>
      <c r="E2497" s="17"/>
      <c r="F2497" s="14">
        <f t="shared" si="79"/>
        <v>1.1554202535340679</v>
      </c>
    </row>
    <row r="2498" spans="1:6" ht="12.75">
      <c r="A2498" s="17" t="s">
        <v>285</v>
      </c>
      <c r="B2498" s="31">
        <v>175576700</v>
      </c>
      <c r="C2498" s="31"/>
      <c r="D2498" s="31">
        <v>199488600</v>
      </c>
      <c r="E2498" s="17"/>
      <c r="F2498" s="14">
        <f t="shared" si="79"/>
        <v>1.1361906221041858</v>
      </c>
    </row>
    <row r="2499" spans="1:6" ht="12.75">
      <c r="A2499" s="17" t="s">
        <v>1934</v>
      </c>
      <c r="B2499" s="31">
        <v>315250700</v>
      </c>
      <c r="C2499" s="31"/>
      <c r="D2499" s="31">
        <v>346051800</v>
      </c>
      <c r="E2499" s="17"/>
      <c r="F2499" s="14">
        <f t="shared" si="79"/>
        <v>1.0977035102539028</v>
      </c>
    </row>
    <row r="2500" spans="1:6" ht="12.75">
      <c r="A2500" s="17" t="s">
        <v>2365</v>
      </c>
      <c r="B2500" s="31">
        <v>272910800</v>
      </c>
      <c r="C2500" s="31"/>
      <c r="D2500" s="31">
        <v>301086600</v>
      </c>
      <c r="E2500" s="17"/>
      <c r="F2500" s="14">
        <f t="shared" si="79"/>
        <v>1.1032417918235555</v>
      </c>
    </row>
    <row r="2501" spans="1:6" ht="12.75">
      <c r="A2501" s="17" t="s">
        <v>2366</v>
      </c>
      <c r="B2501" s="31">
        <v>255476000</v>
      </c>
      <c r="C2501" s="31"/>
      <c r="D2501" s="31">
        <v>301198900</v>
      </c>
      <c r="E2501" s="17"/>
      <c r="F2501" s="14">
        <f t="shared" si="79"/>
        <v>1.1789714102303153</v>
      </c>
    </row>
    <row r="2502" spans="1:6" ht="12.75">
      <c r="A2502" s="17" t="s">
        <v>2367</v>
      </c>
      <c r="B2502" s="31">
        <v>38480500</v>
      </c>
      <c r="C2502" s="31"/>
      <c r="D2502" s="31">
        <v>43428000</v>
      </c>
      <c r="E2502" s="17"/>
      <c r="F2502" s="14">
        <f t="shared" si="79"/>
        <v>1.1285716141942022</v>
      </c>
    </row>
    <row r="2503" spans="1:6" ht="12.75">
      <c r="A2503" s="8" t="s">
        <v>1503</v>
      </c>
      <c r="B2503" s="37">
        <f>SUM(B2504:B2507)</f>
        <v>1076032500</v>
      </c>
      <c r="C2503" s="37"/>
      <c r="D2503" s="37">
        <f>SUM(D2504:D2507)</f>
        <v>1222650000</v>
      </c>
      <c r="E2503" s="39"/>
      <c r="F2503" s="10">
        <f t="shared" si="79"/>
        <v>1.1362575015159857</v>
      </c>
    </row>
    <row r="2504" spans="1:6" ht="12.75">
      <c r="A2504" s="17" t="s">
        <v>1504</v>
      </c>
      <c r="B2504" s="31">
        <v>114147000</v>
      </c>
      <c r="C2504" s="31"/>
      <c r="D2504" s="31">
        <v>130300600</v>
      </c>
      <c r="E2504" s="17"/>
      <c r="F2504" s="14">
        <f t="shared" si="79"/>
        <v>1.141515764759477</v>
      </c>
    </row>
    <row r="2505" spans="1:6" ht="12.75">
      <c r="A2505" s="17" t="s">
        <v>1505</v>
      </c>
      <c r="B2505" s="31">
        <v>331764700</v>
      </c>
      <c r="C2505" s="31"/>
      <c r="D2505" s="31">
        <v>390580000</v>
      </c>
      <c r="E2505" s="17"/>
      <c r="F2505" s="14">
        <f t="shared" si="79"/>
        <v>1.1772801627177334</v>
      </c>
    </row>
    <row r="2506" spans="1:6" ht="12.75">
      <c r="A2506" s="17" t="s">
        <v>1529</v>
      </c>
      <c r="B2506" s="31">
        <v>276649800</v>
      </c>
      <c r="C2506" s="31"/>
      <c r="D2506" s="31">
        <v>315443900</v>
      </c>
      <c r="E2506" s="17"/>
      <c r="F2506" s="14">
        <f t="shared" si="79"/>
        <v>1.1402281874051599</v>
      </c>
    </row>
    <row r="2507" spans="1:6" ht="12.75">
      <c r="A2507" s="17" t="s">
        <v>1506</v>
      </c>
      <c r="B2507" s="31">
        <v>353471000</v>
      </c>
      <c r="C2507" s="31"/>
      <c r="D2507" s="31">
        <v>386325500</v>
      </c>
      <c r="E2507" s="17"/>
      <c r="F2507" s="14">
        <f t="shared" si="79"/>
        <v>1.0929482192315636</v>
      </c>
    </row>
    <row r="2508" spans="1:6" ht="12.75">
      <c r="A2508" s="8" t="s">
        <v>1507</v>
      </c>
      <c r="B2508" s="37">
        <f>SUM(B2509:B2512)</f>
        <v>1181895200</v>
      </c>
      <c r="C2508" s="37"/>
      <c r="D2508" s="37">
        <f>SUM(D2509:D2512)</f>
        <v>1346106200</v>
      </c>
      <c r="E2508" s="39"/>
      <c r="F2508" s="10">
        <f t="shared" si="79"/>
        <v>1.1389387147016081</v>
      </c>
    </row>
    <row r="2509" spans="1:6" ht="12.75">
      <c r="A2509" s="17" t="s">
        <v>1508</v>
      </c>
      <c r="B2509" s="31">
        <v>136870700</v>
      </c>
      <c r="C2509" s="31"/>
      <c r="D2509" s="31">
        <v>158561600</v>
      </c>
      <c r="E2509" s="17"/>
      <c r="F2509" s="14">
        <f t="shared" si="79"/>
        <v>1.1584773074149544</v>
      </c>
    </row>
    <row r="2510" spans="1:6" ht="12.75">
      <c r="A2510" s="17" t="s">
        <v>1329</v>
      </c>
      <c r="B2510" s="31">
        <v>224945500</v>
      </c>
      <c r="C2510" s="31"/>
      <c r="D2510" s="31">
        <v>247819200</v>
      </c>
      <c r="E2510" s="17"/>
      <c r="F2510" s="14">
        <f t="shared" si="79"/>
        <v>1.1016855193813613</v>
      </c>
    </row>
    <row r="2511" spans="1:6" ht="12.75">
      <c r="A2511" s="17" t="s">
        <v>1509</v>
      </c>
      <c r="B2511" s="31">
        <v>474203000</v>
      </c>
      <c r="C2511" s="31"/>
      <c r="D2511" s="31">
        <v>555763100</v>
      </c>
      <c r="E2511" s="17"/>
      <c r="F2511" s="14">
        <f t="shared" si="79"/>
        <v>1.1719940616149624</v>
      </c>
    </row>
    <row r="2512" spans="1:6" ht="12.75">
      <c r="A2512" s="17" t="s">
        <v>1510</v>
      </c>
      <c r="B2512" s="31">
        <v>345876000</v>
      </c>
      <c r="C2512" s="31"/>
      <c r="D2512" s="31">
        <v>383962300</v>
      </c>
      <c r="E2512" s="17"/>
      <c r="F2512" s="14">
        <f t="shared" si="79"/>
        <v>1.1101154749100834</v>
      </c>
    </row>
    <row r="2513" spans="1:6" ht="12.75">
      <c r="A2513" s="8" t="s">
        <v>1511</v>
      </c>
      <c r="B2513" s="37">
        <f>SUM(B2514:B2517)</f>
        <v>2329919600</v>
      </c>
      <c r="C2513" s="37"/>
      <c r="D2513" s="37">
        <f>SUM(D2514:D2517)</f>
        <v>2687927900</v>
      </c>
      <c r="E2513" s="39"/>
      <c r="F2513" s="10">
        <f t="shared" si="79"/>
        <v>1.1536569330546858</v>
      </c>
    </row>
    <row r="2514" spans="1:6" ht="12.75">
      <c r="A2514" s="17" t="s">
        <v>1512</v>
      </c>
      <c r="B2514" s="31">
        <v>1381540400</v>
      </c>
      <c r="C2514" s="31"/>
      <c r="D2514" s="31">
        <v>1605758500</v>
      </c>
      <c r="E2514" s="17"/>
      <c r="F2514" s="14">
        <f t="shared" si="79"/>
        <v>1.1622957243957541</v>
      </c>
    </row>
    <row r="2515" spans="1:6" ht="12.75">
      <c r="A2515" s="17" t="s">
        <v>1513</v>
      </c>
      <c r="B2515" s="31">
        <v>165333200</v>
      </c>
      <c r="C2515" s="31"/>
      <c r="D2515" s="31">
        <v>196677300</v>
      </c>
      <c r="E2515" s="17"/>
      <c r="F2515" s="14">
        <f t="shared" si="79"/>
        <v>1.1895814028882281</v>
      </c>
    </row>
    <row r="2516" spans="1:6" ht="12.75">
      <c r="A2516" s="17" t="s">
        <v>1514</v>
      </c>
      <c r="B2516" s="31">
        <v>89919300</v>
      </c>
      <c r="C2516" s="31"/>
      <c r="D2516" s="31">
        <v>105517600</v>
      </c>
      <c r="E2516" s="17"/>
      <c r="F2516" s="14">
        <f t="shared" si="79"/>
        <v>1.1734699892014284</v>
      </c>
    </row>
    <row r="2517" spans="1:6" ht="12.75">
      <c r="A2517" s="17" t="s">
        <v>1515</v>
      </c>
      <c r="B2517" s="31">
        <v>693126700</v>
      </c>
      <c r="C2517" s="31"/>
      <c r="D2517" s="31">
        <v>779974500</v>
      </c>
      <c r="E2517" s="17"/>
      <c r="F2517" s="14">
        <f t="shared" si="79"/>
        <v>1.1252985925949759</v>
      </c>
    </row>
    <row r="2518" spans="1:6" ht="12.75">
      <c r="A2518" s="8" t="s">
        <v>1516</v>
      </c>
      <c r="B2518" s="37">
        <f>SUM(B2519:B2521)</f>
        <v>1104359900</v>
      </c>
      <c r="C2518" s="37"/>
      <c r="D2518" s="37">
        <f>SUM(D2519:D2521)</f>
        <v>1155018500</v>
      </c>
      <c r="E2518" s="39"/>
      <c r="F2518" s="10">
        <f t="shared" si="79"/>
        <v>1.0458714591140081</v>
      </c>
    </row>
    <row r="2519" spans="1:6" ht="12.75">
      <c r="A2519" s="17" t="s">
        <v>1517</v>
      </c>
      <c r="B2519" s="31">
        <v>114341200</v>
      </c>
      <c r="C2519" s="31"/>
      <c r="D2519" s="31">
        <v>128915600</v>
      </c>
      <c r="E2519" s="17"/>
      <c r="F2519" s="14">
        <f t="shared" si="79"/>
        <v>1.1274641161715986</v>
      </c>
    </row>
    <row r="2520" spans="1:6" ht="12.75">
      <c r="A2520" s="17" t="s">
        <v>1518</v>
      </c>
      <c r="B2520" s="31">
        <v>208090500</v>
      </c>
      <c r="C2520" s="31"/>
      <c r="D2520" s="31">
        <v>214641900</v>
      </c>
      <c r="E2520" s="17"/>
      <c r="F2520" s="14">
        <f t="shared" si="79"/>
        <v>1.031483417070938</v>
      </c>
    </row>
    <row r="2521" spans="1:6" ht="12.75">
      <c r="A2521" s="17" t="s">
        <v>1519</v>
      </c>
      <c r="B2521" s="31">
        <v>781928200</v>
      </c>
      <c r="C2521" s="31"/>
      <c r="D2521" s="31">
        <v>811461000</v>
      </c>
      <c r="E2521" s="17"/>
      <c r="F2521" s="14">
        <f t="shared" si="79"/>
        <v>1.0377691967114115</v>
      </c>
    </row>
    <row r="2522" spans="1:6" ht="12.75">
      <c r="A2522" s="8" t="s">
        <v>1520</v>
      </c>
      <c r="B2522" s="37">
        <f>SUM(B2523:B2524)</f>
        <v>1921862400</v>
      </c>
      <c r="C2522" s="37"/>
      <c r="D2522" s="37">
        <f>SUM(D2523:D2524)</f>
        <v>2320846200</v>
      </c>
      <c r="E2522" s="39"/>
      <c r="F2522" s="10">
        <f t="shared" si="79"/>
        <v>1.207602687892744</v>
      </c>
    </row>
    <row r="2523" spans="1:6" ht="12.75">
      <c r="A2523" s="17" t="s">
        <v>2389</v>
      </c>
      <c r="B2523" s="31">
        <v>1359540400</v>
      </c>
      <c r="C2523" s="31"/>
      <c r="D2523" s="31">
        <v>1675786700</v>
      </c>
      <c r="E2523" s="17"/>
      <c r="F2523" s="14">
        <f t="shared" si="79"/>
        <v>1.2326126535114366</v>
      </c>
    </row>
    <row r="2524" spans="1:6" ht="12.75">
      <c r="A2524" s="17" t="s">
        <v>1340</v>
      </c>
      <c r="B2524" s="31">
        <v>562322000</v>
      </c>
      <c r="C2524" s="31"/>
      <c r="D2524" s="31">
        <v>645059500</v>
      </c>
      <c r="E2524" s="17"/>
      <c r="F2524" s="14">
        <f t="shared" si="79"/>
        <v>1.1471354490843324</v>
      </c>
    </row>
    <row r="2525" spans="1:6" ht="12.75">
      <c r="A2525" s="8" t="s">
        <v>2390</v>
      </c>
      <c r="B2525" s="37">
        <f>SUM(B2526:B2528)</f>
        <v>946878600</v>
      </c>
      <c r="C2525" s="37"/>
      <c r="D2525" s="37">
        <f>SUM(D2526:D2528)</f>
        <v>1037050500</v>
      </c>
      <c r="E2525" s="39"/>
      <c r="F2525" s="10">
        <f t="shared" si="79"/>
        <v>1.0952306874397626</v>
      </c>
    </row>
    <row r="2526" spans="1:6" ht="12.75">
      <c r="A2526" s="17" t="s">
        <v>2391</v>
      </c>
      <c r="B2526" s="31">
        <v>174095400</v>
      </c>
      <c r="C2526" s="31"/>
      <c r="D2526" s="31">
        <v>205048700</v>
      </c>
      <c r="E2526" s="17"/>
      <c r="F2526" s="14">
        <f t="shared" si="79"/>
        <v>1.177795048002417</v>
      </c>
    </row>
    <row r="2527" spans="1:6" ht="12.75">
      <c r="A2527" s="17" t="s">
        <v>282</v>
      </c>
      <c r="B2527" s="31">
        <v>349697800</v>
      </c>
      <c r="C2527" s="31"/>
      <c r="D2527" s="31">
        <v>373242300</v>
      </c>
      <c r="E2527" s="17"/>
      <c r="F2527" s="14">
        <f t="shared" si="79"/>
        <v>1.0673281330337223</v>
      </c>
    </row>
    <row r="2528" spans="1:6" ht="12.75">
      <c r="A2528" s="17" t="s">
        <v>2392</v>
      </c>
      <c r="B2528" s="31">
        <v>423085400</v>
      </c>
      <c r="C2528" s="31"/>
      <c r="D2528" s="31">
        <v>458759500</v>
      </c>
      <c r="E2528" s="17"/>
      <c r="F2528" s="14">
        <f t="shared" si="79"/>
        <v>1.0843189105556468</v>
      </c>
    </row>
    <row r="2530" spans="1:6" ht="12.75">
      <c r="A2530" s="46" t="s">
        <v>648</v>
      </c>
      <c r="B2530" s="47"/>
      <c r="C2530" s="47"/>
      <c r="D2530" s="47"/>
      <c r="E2530" s="47"/>
      <c r="F2530" s="48"/>
    </row>
    <row r="2531" spans="1:6" ht="12.75">
      <c r="A2531" s="49"/>
      <c r="B2531" s="11"/>
      <c r="C2531" s="11"/>
      <c r="D2531" s="11"/>
      <c r="E2531" s="11"/>
      <c r="F2531" s="45"/>
    </row>
    <row r="2532" spans="1:6" ht="12.75">
      <c r="A2532" s="20" t="s">
        <v>1448</v>
      </c>
      <c r="B2532" s="5">
        <v>2003</v>
      </c>
      <c r="C2532" s="5" t="s">
        <v>1449</v>
      </c>
      <c r="D2532" s="5">
        <v>2003</v>
      </c>
      <c r="E2532" s="20"/>
      <c r="F2532" s="50"/>
    </row>
    <row r="2533" spans="1:6" ht="13.5" thickBot="1">
      <c r="A2533" s="51" t="s">
        <v>1450</v>
      </c>
      <c r="B2533" s="52" t="s">
        <v>1451</v>
      </c>
      <c r="C2533" s="51"/>
      <c r="D2533" s="51" t="s">
        <v>1452</v>
      </c>
      <c r="E2533" s="51"/>
      <c r="F2533" s="53" t="s">
        <v>1453</v>
      </c>
    </row>
    <row r="2534" spans="1:6" ht="12.75">
      <c r="A2534" s="20"/>
      <c r="B2534" s="20"/>
      <c r="C2534" s="20"/>
      <c r="D2534" s="20"/>
      <c r="E2534" s="20"/>
      <c r="F2534" s="50"/>
    </row>
    <row r="2535" spans="1:6" ht="12.75">
      <c r="A2535" s="8" t="s">
        <v>2393</v>
      </c>
      <c r="B2535" s="37">
        <v>1969681400</v>
      </c>
      <c r="C2535" s="37"/>
      <c r="D2535" s="37">
        <v>2267197600</v>
      </c>
      <c r="E2535" s="39"/>
      <c r="F2535" s="10">
        <f aca="true" t="shared" si="80" ref="F2535:F2559">SUM(D2535/B2535)</f>
        <v>1.1510478801292432</v>
      </c>
    </row>
    <row r="2536" spans="1:6" ht="12.75">
      <c r="A2536" s="8" t="s">
        <v>2394</v>
      </c>
      <c r="B2536" s="37">
        <f>SUM(B2537:B2541)</f>
        <v>1551911900</v>
      </c>
      <c r="C2536" s="37"/>
      <c r="D2536" s="37">
        <f>SUM(D2537:D2541)</f>
        <v>1776357800</v>
      </c>
      <c r="E2536" s="39"/>
      <c r="F2536" s="10">
        <f t="shared" si="80"/>
        <v>1.1446254133369298</v>
      </c>
    </row>
    <row r="2537" spans="1:6" ht="12.75">
      <c r="A2537" s="17" t="s">
        <v>2395</v>
      </c>
      <c r="B2537" s="31">
        <v>145169500</v>
      </c>
      <c r="C2537" s="31"/>
      <c r="D2537" s="31">
        <v>162573800</v>
      </c>
      <c r="E2537" s="17"/>
      <c r="F2537" s="14">
        <f t="shared" si="80"/>
        <v>1.119889508471132</v>
      </c>
    </row>
    <row r="2538" spans="1:6" ht="12.75">
      <c r="A2538" s="17" t="s">
        <v>32</v>
      </c>
      <c r="B2538" s="31">
        <v>789743900</v>
      </c>
      <c r="C2538" s="31"/>
      <c r="D2538" s="31">
        <v>900083600</v>
      </c>
      <c r="E2538" s="17"/>
      <c r="F2538" s="14">
        <f t="shared" si="80"/>
        <v>1.1397157990077542</v>
      </c>
    </row>
    <row r="2539" spans="1:6" ht="12.75">
      <c r="A2539" s="17" t="s">
        <v>2396</v>
      </c>
      <c r="B2539" s="31">
        <v>218124300</v>
      </c>
      <c r="C2539" s="31"/>
      <c r="D2539" s="31">
        <v>253045300</v>
      </c>
      <c r="E2539" s="17"/>
      <c r="F2539" s="14">
        <f t="shared" si="80"/>
        <v>1.1600967888492937</v>
      </c>
    </row>
    <row r="2540" spans="1:6" ht="12.75">
      <c r="A2540" s="17" t="s">
        <v>2397</v>
      </c>
      <c r="B2540" s="31">
        <v>191597100</v>
      </c>
      <c r="C2540" s="31"/>
      <c r="D2540" s="31">
        <v>227228400</v>
      </c>
      <c r="E2540" s="17"/>
      <c r="F2540" s="14">
        <f t="shared" si="80"/>
        <v>1.1859699337829226</v>
      </c>
    </row>
    <row r="2541" spans="1:6" ht="12.75">
      <c r="A2541" s="17" t="s">
        <v>2398</v>
      </c>
      <c r="B2541" s="31">
        <v>207277100</v>
      </c>
      <c r="C2541" s="31"/>
      <c r="D2541" s="31">
        <v>233426700</v>
      </c>
      <c r="E2541" s="17"/>
      <c r="F2541" s="14">
        <f t="shared" si="80"/>
        <v>1.1261576893926053</v>
      </c>
    </row>
    <row r="2542" spans="1:6" ht="12.75">
      <c r="A2542" s="8" t="s">
        <v>2399</v>
      </c>
      <c r="B2542" s="37">
        <f>SUM(B2543:B2545)</f>
        <v>813570700</v>
      </c>
      <c r="C2542" s="37"/>
      <c r="D2542" s="37">
        <f>SUM(D2543:D2545)</f>
        <v>872162000</v>
      </c>
      <c r="E2542" s="39"/>
      <c r="F2542" s="10">
        <f t="shared" si="80"/>
        <v>1.0720174657224013</v>
      </c>
    </row>
    <row r="2543" spans="1:6" ht="12.75">
      <c r="A2543" s="17" t="s">
        <v>2400</v>
      </c>
      <c r="B2543" s="31">
        <v>215216100</v>
      </c>
      <c r="C2543" s="31"/>
      <c r="D2543" s="31">
        <v>238878700</v>
      </c>
      <c r="E2543" s="17"/>
      <c r="F2543" s="14">
        <f t="shared" si="80"/>
        <v>1.1099480940319986</v>
      </c>
    </row>
    <row r="2544" spans="1:6" ht="12.75">
      <c r="A2544" s="17" t="s">
        <v>2401</v>
      </c>
      <c r="B2544" s="31">
        <v>202274900</v>
      </c>
      <c r="C2544" s="31"/>
      <c r="D2544" s="31">
        <v>207685500</v>
      </c>
      <c r="E2544" s="17"/>
      <c r="F2544" s="14">
        <f t="shared" si="80"/>
        <v>1.0267487463842524</v>
      </c>
    </row>
    <row r="2545" spans="1:6" ht="12.75">
      <c r="A2545" s="17" t="s">
        <v>2402</v>
      </c>
      <c r="B2545" s="31">
        <v>396079700</v>
      </c>
      <c r="C2545" s="31"/>
      <c r="D2545" s="31">
        <v>425597800</v>
      </c>
      <c r="E2545" s="17"/>
      <c r="F2545" s="14">
        <f t="shared" si="80"/>
        <v>1.0745256573361373</v>
      </c>
    </row>
    <row r="2546" spans="1:6" ht="12.75">
      <c r="A2546" s="8" t="s">
        <v>2403</v>
      </c>
      <c r="B2546" s="37">
        <f>SUM(B2547:B2555)</f>
        <v>1268665500</v>
      </c>
      <c r="C2546" s="37"/>
      <c r="D2546" s="37">
        <f>SUM(D2547:D2555)</f>
        <v>1400615500</v>
      </c>
      <c r="E2546" s="39"/>
      <c r="F2546" s="10">
        <f t="shared" si="80"/>
        <v>1.1040069269638058</v>
      </c>
    </row>
    <row r="2547" spans="1:6" ht="12.75">
      <c r="A2547" s="17" t="s">
        <v>2404</v>
      </c>
      <c r="B2547" s="31">
        <v>109790400</v>
      </c>
      <c r="C2547" s="31"/>
      <c r="D2547" s="31">
        <v>115281700</v>
      </c>
      <c r="E2547" s="17"/>
      <c r="F2547" s="14">
        <f t="shared" si="80"/>
        <v>1.0500162127107653</v>
      </c>
    </row>
    <row r="2548" spans="1:6" ht="12.75">
      <c r="A2548" s="17" t="s">
        <v>138</v>
      </c>
      <c r="B2548" s="31">
        <v>151091100</v>
      </c>
      <c r="C2548" s="31"/>
      <c r="D2548" s="31">
        <v>159432000</v>
      </c>
      <c r="E2548" s="17"/>
      <c r="F2548" s="14">
        <f t="shared" si="80"/>
        <v>1.055204442882473</v>
      </c>
    </row>
    <row r="2549" spans="1:6" ht="12.75">
      <c r="A2549" s="17" t="s">
        <v>2405</v>
      </c>
      <c r="B2549" s="31">
        <v>160152000</v>
      </c>
      <c r="C2549" s="31"/>
      <c r="D2549" s="31">
        <v>179457100</v>
      </c>
      <c r="E2549" s="17"/>
      <c r="F2549" s="14">
        <f t="shared" si="80"/>
        <v>1.1205423597582296</v>
      </c>
    </row>
    <row r="2550" spans="1:6" ht="12.75">
      <c r="A2550" s="17" t="s">
        <v>2406</v>
      </c>
      <c r="B2550" s="31">
        <v>172073300</v>
      </c>
      <c r="C2550" s="31"/>
      <c r="D2550" s="31">
        <v>179625300</v>
      </c>
      <c r="E2550" s="17"/>
      <c r="F2550" s="14">
        <f t="shared" si="80"/>
        <v>1.0438882731952024</v>
      </c>
    </row>
    <row r="2551" spans="1:6" ht="12.75">
      <c r="A2551" s="17" t="s">
        <v>2407</v>
      </c>
      <c r="B2551" s="31">
        <v>72915000</v>
      </c>
      <c r="C2551" s="31"/>
      <c r="D2551" s="31">
        <v>81583800</v>
      </c>
      <c r="E2551" s="17"/>
      <c r="F2551" s="14">
        <f t="shared" si="80"/>
        <v>1.118889117465542</v>
      </c>
    </row>
    <row r="2552" spans="1:6" ht="12.75">
      <c r="A2552" s="17" t="s">
        <v>2408</v>
      </c>
      <c r="B2552" s="31">
        <v>112141000</v>
      </c>
      <c r="C2552" s="31"/>
      <c r="D2552" s="31">
        <v>129309400</v>
      </c>
      <c r="E2552" s="17"/>
      <c r="F2552" s="14">
        <f t="shared" si="80"/>
        <v>1.153096548095701</v>
      </c>
    </row>
    <row r="2553" spans="1:6" ht="12.75">
      <c r="A2553" s="17" t="s">
        <v>2409</v>
      </c>
      <c r="B2553" s="31">
        <v>154753100</v>
      </c>
      <c r="C2553" s="31"/>
      <c r="D2553" s="31">
        <v>173959000</v>
      </c>
      <c r="E2553" s="17"/>
      <c r="F2553" s="14">
        <f t="shared" si="80"/>
        <v>1.1241067222562908</v>
      </c>
    </row>
    <row r="2554" spans="1:6" ht="12.75">
      <c r="A2554" s="17" t="s">
        <v>701</v>
      </c>
      <c r="B2554" s="31">
        <v>240598700</v>
      </c>
      <c r="C2554" s="31"/>
      <c r="D2554" s="31">
        <v>274088700</v>
      </c>
      <c r="E2554" s="17"/>
      <c r="F2554" s="14">
        <f t="shared" si="80"/>
        <v>1.139194434550145</v>
      </c>
    </row>
    <row r="2555" spans="1:6" ht="12.75">
      <c r="A2555" s="17" t="s">
        <v>702</v>
      </c>
      <c r="B2555" s="31">
        <v>95150900</v>
      </c>
      <c r="C2555" s="31"/>
      <c r="D2555" s="31">
        <v>107878500</v>
      </c>
      <c r="E2555" s="17"/>
      <c r="F2555" s="14">
        <f t="shared" si="80"/>
        <v>1.1337622660426754</v>
      </c>
    </row>
    <row r="2556" spans="1:6" ht="12.75">
      <c r="A2556" s="8" t="s">
        <v>703</v>
      </c>
      <c r="B2556" s="37">
        <f>SUM(B2557:B2559)</f>
        <v>1231763400</v>
      </c>
      <c r="C2556" s="37"/>
      <c r="D2556" s="37">
        <f>SUM(D2557:D2559)</f>
        <v>1404441500</v>
      </c>
      <c r="E2556" s="39"/>
      <c r="F2556" s="10">
        <f t="shared" si="80"/>
        <v>1.1401877178685451</v>
      </c>
    </row>
    <row r="2557" spans="1:6" ht="12.75">
      <c r="A2557" s="17" t="s">
        <v>698</v>
      </c>
      <c r="B2557" s="31">
        <v>167429200</v>
      </c>
      <c r="C2557" s="31"/>
      <c r="D2557" s="31">
        <v>179587400</v>
      </c>
      <c r="E2557" s="17"/>
      <c r="F2557" s="14">
        <f t="shared" si="80"/>
        <v>1.0726169628714703</v>
      </c>
    </row>
    <row r="2558" spans="1:6" ht="12.75">
      <c r="A2558" s="17" t="s">
        <v>704</v>
      </c>
      <c r="B2558" s="31">
        <v>341746000</v>
      </c>
      <c r="C2558" s="31"/>
      <c r="D2558" s="31">
        <v>395202600</v>
      </c>
      <c r="E2558" s="17"/>
      <c r="F2558" s="14">
        <f t="shared" si="80"/>
        <v>1.156422021033165</v>
      </c>
    </row>
    <row r="2559" spans="1:6" ht="12.75">
      <c r="A2559" s="17" t="s">
        <v>383</v>
      </c>
      <c r="B2559" s="31">
        <v>722588200</v>
      </c>
      <c r="C2559" s="31"/>
      <c r="D2559" s="31">
        <v>829651500</v>
      </c>
      <c r="E2559" s="17"/>
      <c r="F2559" s="14">
        <f t="shared" si="80"/>
        <v>1.1481664106886882</v>
      </c>
    </row>
    <row r="2560" spans="1:6" ht="12.75">
      <c r="A2560" s="17"/>
      <c r="B2560" s="31"/>
      <c r="C2560" s="31"/>
      <c r="D2560" s="31"/>
      <c r="E2560" s="17"/>
      <c r="F2560" s="14"/>
    </row>
    <row r="2561" spans="1:6" ht="12.75">
      <c r="A2561" s="17"/>
      <c r="B2561" s="17"/>
      <c r="C2561" s="17"/>
      <c r="D2561" s="17"/>
      <c r="E2561" s="17"/>
      <c r="F2561" s="14"/>
    </row>
    <row r="2562" spans="1:6" ht="15.75">
      <c r="A2562" s="23" t="s">
        <v>1688</v>
      </c>
      <c r="B2562" s="37">
        <f>+B2479+B2486+B2487+B2491+B2496+B2503+B2508+B2513+B2518+B2522+B2525+B2535+B2536+B2542+B2546+B2556</f>
        <v>20363929800</v>
      </c>
      <c r="C2562" s="37"/>
      <c r="D2562" s="37">
        <f>+D2479+D2486+D2487+D2491+D2496+D2503+D2508+D2513+D2518+D2522+D2525+D2535+D2536+D2542+D2546+D2556</f>
        <v>23195198900</v>
      </c>
      <c r="E2562" s="39"/>
      <c r="F2562" s="10">
        <f>SUM(D2562/B2562)</f>
        <v>1.1390335327123353</v>
      </c>
    </row>
    <row r="2563" spans="1:6" ht="15.75">
      <c r="A2563" s="23"/>
      <c r="B2563" s="65"/>
      <c r="C2563" s="65"/>
      <c r="D2563" s="65"/>
      <c r="E2563" s="62"/>
      <c r="F2563" s="14"/>
    </row>
    <row r="2564" spans="1:6" ht="15.75">
      <c r="A2564" s="23"/>
      <c r="B2564" s="65"/>
      <c r="C2564" s="65"/>
      <c r="D2564" s="65"/>
      <c r="E2564" s="62"/>
      <c r="F2564" s="90"/>
    </row>
    <row r="2565" spans="1:6" ht="15.75">
      <c r="A2565" s="23"/>
      <c r="B2565" s="65"/>
      <c r="C2565" s="65"/>
      <c r="D2565" s="65"/>
      <c r="E2565" s="62"/>
      <c r="F2565" s="90"/>
    </row>
    <row r="2566" spans="1:6" ht="12.75">
      <c r="A2566" s="17"/>
      <c r="B2566" s="17"/>
      <c r="C2566" s="17"/>
      <c r="D2566" s="17"/>
      <c r="E2566" s="17"/>
      <c r="F2566" s="33"/>
    </row>
    <row r="2568" spans="1:5" ht="12.75">
      <c r="A2568" s="17" t="s">
        <v>1239</v>
      </c>
      <c r="B2568" s="17" t="s">
        <v>705</v>
      </c>
      <c r="C2568" s="17"/>
      <c r="D2568" s="38" t="s">
        <v>1652</v>
      </c>
      <c r="E2568" s="38"/>
    </row>
    <row r="2569" spans="1:5" ht="12.75">
      <c r="A2569" s="17" t="s">
        <v>706</v>
      </c>
      <c r="B2569" s="17" t="s">
        <v>707</v>
      </c>
      <c r="C2569" s="17"/>
      <c r="D2569" s="38" t="s">
        <v>1137</v>
      </c>
      <c r="E2569" s="38"/>
    </row>
    <row r="2570" spans="1:5" ht="12.75">
      <c r="A2570" s="17" t="s">
        <v>708</v>
      </c>
      <c r="B2570" s="17" t="s">
        <v>707</v>
      </c>
      <c r="C2570" s="17"/>
      <c r="D2570" s="38" t="s">
        <v>1137</v>
      </c>
      <c r="E2570" s="38"/>
    </row>
    <row r="2571" spans="1:2" ht="12.75">
      <c r="A2571" s="17"/>
      <c r="B2571" s="64"/>
    </row>
    <row r="2574" spans="1:6" ht="12.75">
      <c r="A2574" s="46" t="s">
        <v>709</v>
      </c>
      <c r="B2574" s="47"/>
      <c r="C2574" s="47"/>
      <c r="D2574" s="47"/>
      <c r="E2574" s="47"/>
      <c r="F2574" s="48"/>
    </row>
    <row r="2575" spans="1:6" ht="12.75">
      <c r="A2575" s="49"/>
      <c r="B2575" s="11"/>
      <c r="C2575" s="11"/>
      <c r="D2575" s="11"/>
      <c r="E2575" s="11"/>
      <c r="F2575" s="45"/>
    </row>
    <row r="2576" spans="1:6" ht="12.75">
      <c r="A2576" s="20" t="s">
        <v>1448</v>
      </c>
      <c r="B2576" s="5">
        <v>2003</v>
      </c>
      <c r="C2576" s="5" t="s">
        <v>1449</v>
      </c>
      <c r="D2576" s="5">
        <v>2003</v>
      </c>
      <c r="E2576" s="20"/>
      <c r="F2576" s="50"/>
    </row>
    <row r="2577" spans="1:6" ht="13.5" thickBot="1">
      <c r="A2577" s="51" t="s">
        <v>1450</v>
      </c>
      <c r="B2577" s="52" t="s">
        <v>1451</v>
      </c>
      <c r="C2577" s="51"/>
      <c r="D2577" s="51" t="s">
        <v>1452</v>
      </c>
      <c r="E2577" s="51"/>
      <c r="F2577" s="53" t="s">
        <v>1453</v>
      </c>
    </row>
    <row r="2578" spans="1:6" ht="12.75">
      <c r="A2578" s="11"/>
      <c r="B2578" s="13"/>
      <c r="C2578" s="13"/>
      <c r="D2578" s="13"/>
      <c r="E2578" s="11"/>
      <c r="F2578" s="45"/>
    </row>
    <row r="2579" spans="1:6" ht="12.75">
      <c r="A2579" s="8" t="s">
        <v>710</v>
      </c>
      <c r="B2579" s="37">
        <f>SUM(B2580:B2585)</f>
        <v>354671700</v>
      </c>
      <c r="C2579" s="37"/>
      <c r="D2579" s="37">
        <f>SUM(D2580:D2585)</f>
        <v>454052798</v>
      </c>
      <c r="E2579" s="39"/>
      <c r="F2579" s="10">
        <f aca="true" t="shared" si="81" ref="F2579:F2585">SUM(D2579/B2579)</f>
        <v>1.2802058861758634</v>
      </c>
    </row>
    <row r="2580" spans="1:6" ht="12.75">
      <c r="A2580" s="17" t="s">
        <v>711</v>
      </c>
      <c r="B2580" s="31">
        <v>29390800</v>
      </c>
      <c r="C2580" s="31"/>
      <c r="D2580" s="31">
        <v>36763300</v>
      </c>
      <c r="E2580" s="17"/>
      <c r="F2580" s="14">
        <f t="shared" si="81"/>
        <v>1.2508438014616818</v>
      </c>
    </row>
    <row r="2581" spans="1:6" ht="12.75">
      <c r="A2581" s="17" t="s">
        <v>112</v>
      </c>
      <c r="B2581" s="31">
        <v>179280100</v>
      </c>
      <c r="C2581" s="31"/>
      <c r="D2581" s="31">
        <v>232942600</v>
      </c>
      <c r="E2581" s="17"/>
      <c r="F2581" s="14">
        <f t="shared" si="81"/>
        <v>1.299322122198727</v>
      </c>
    </row>
    <row r="2582" spans="1:6" ht="12.75">
      <c r="A2582" s="17" t="s">
        <v>1105</v>
      </c>
      <c r="B2582" s="31">
        <v>53444100</v>
      </c>
      <c r="C2582" s="31"/>
      <c r="D2582" s="31">
        <v>70101500</v>
      </c>
      <c r="E2582" s="17"/>
      <c r="F2582" s="14">
        <f t="shared" si="81"/>
        <v>1.3116789318184794</v>
      </c>
    </row>
    <row r="2583" spans="1:6" ht="12.75">
      <c r="A2583" s="17" t="s">
        <v>712</v>
      </c>
      <c r="B2583" s="31">
        <v>15239800</v>
      </c>
      <c r="C2583" s="31"/>
      <c r="D2583" s="31">
        <v>15312800</v>
      </c>
      <c r="E2583" s="17"/>
      <c r="F2583" s="14">
        <f t="shared" si="81"/>
        <v>1.0047900891087809</v>
      </c>
    </row>
    <row r="2584" spans="1:6" ht="12.75">
      <c r="A2584" s="17" t="s">
        <v>41</v>
      </c>
      <c r="B2584" s="31">
        <v>65802200</v>
      </c>
      <c r="C2584" s="31"/>
      <c r="D2584" s="31">
        <v>94066900</v>
      </c>
      <c r="E2584" s="17"/>
      <c r="F2584" s="14">
        <f t="shared" si="81"/>
        <v>1.4295403497147512</v>
      </c>
    </row>
    <row r="2585" spans="1:6" ht="12.75">
      <c r="A2585" s="17" t="s">
        <v>112</v>
      </c>
      <c r="B2585" s="31">
        <v>11514700</v>
      </c>
      <c r="C2585" s="31"/>
      <c r="D2585" s="31">
        <v>4865698</v>
      </c>
      <c r="E2585" s="17"/>
      <c r="F2585" s="14">
        <f t="shared" si="81"/>
        <v>0.42256402685263184</v>
      </c>
    </row>
    <row r="2586" spans="1:6" ht="12.75">
      <c r="A2586" s="40" t="s">
        <v>719</v>
      </c>
      <c r="B2586" s="31"/>
      <c r="C2586" s="31"/>
      <c r="D2586" s="31"/>
      <c r="E2586" s="17"/>
      <c r="F2586" s="14"/>
    </row>
    <row r="2587" spans="1:6" ht="12.75">
      <c r="A2587" s="8" t="s">
        <v>720</v>
      </c>
      <c r="B2587" s="37">
        <f>SUM(B2588:B2590)</f>
        <v>242440900</v>
      </c>
      <c r="C2587" s="37"/>
      <c r="D2587" s="37">
        <f>SUM(D2588:D2590)</f>
        <v>307278800</v>
      </c>
      <c r="E2587" s="39"/>
      <c r="F2587" s="10">
        <f aca="true" t="shared" si="82" ref="F2587:F2616">SUM(D2587/B2587)</f>
        <v>1.2674379611690931</v>
      </c>
    </row>
    <row r="2588" spans="1:6" ht="12.75">
      <c r="A2588" s="17" t="s">
        <v>1218</v>
      </c>
      <c r="B2588" s="31">
        <v>77669900</v>
      </c>
      <c r="C2588" s="31"/>
      <c r="D2588" s="31">
        <v>92966000</v>
      </c>
      <c r="E2588" s="17"/>
      <c r="F2588" s="14">
        <f t="shared" si="82"/>
        <v>1.1969372948851487</v>
      </c>
    </row>
    <row r="2589" spans="1:6" ht="12.75">
      <c r="A2589" s="17" t="s">
        <v>682</v>
      </c>
      <c r="B2589" s="31">
        <v>69571500</v>
      </c>
      <c r="C2589" s="31"/>
      <c r="D2589" s="31">
        <v>87659900</v>
      </c>
      <c r="E2589" s="17"/>
      <c r="F2589" s="14">
        <f t="shared" si="82"/>
        <v>1.2599972689966437</v>
      </c>
    </row>
    <row r="2590" spans="1:6" ht="12.75">
      <c r="A2590" s="17" t="s">
        <v>2194</v>
      </c>
      <c r="B2590" s="31">
        <v>95199500</v>
      </c>
      <c r="C2590" s="31"/>
      <c r="D2590" s="31">
        <v>126652900</v>
      </c>
      <c r="E2590" s="17"/>
      <c r="F2590" s="14">
        <f t="shared" si="82"/>
        <v>1.3303945924085736</v>
      </c>
    </row>
    <row r="2591" spans="1:6" ht="12.75">
      <c r="A2591" s="8" t="s">
        <v>721</v>
      </c>
      <c r="B2591" s="37">
        <f>SUM(B2592:B2598)</f>
        <v>294795000</v>
      </c>
      <c r="C2591" s="37"/>
      <c r="D2591" s="37">
        <f>SUM(D2592:D2598)</f>
        <v>401507800</v>
      </c>
      <c r="E2591" s="39"/>
      <c r="F2591" s="10">
        <f t="shared" si="82"/>
        <v>1.3619898573585034</v>
      </c>
    </row>
    <row r="2592" spans="1:6" ht="12.75">
      <c r="A2592" s="17" t="s">
        <v>722</v>
      </c>
      <c r="B2592" s="31">
        <v>24674300</v>
      </c>
      <c r="C2592" s="31"/>
      <c r="D2592" s="31">
        <v>34247600</v>
      </c>
      <c r="E2592" s="17"/>
      <c r="F2592" s="14">
        <f t="shared" si="82"/>
        <v>1.3879866906052045</v>
      </c>
    </row>
    <row r="2593" spans="1:6" ht="12.75">
      <c r="A2593" s="17" t="s">
        <v>723</v>
      </c>
      <c r="B2593" s="31">
        <v>30807000</v>
      </c>
      <c r="C2593" s="31"/>
      <c r="D2593" s="31">
        <v>40159400</v>
      </c>
      <c r="E2593" s="17"/>
      <c r="F2593" s="14">
        <f t="shared" si="82"/>
        <v>1.3035803551140974</v>
      </c>
    </row>
    <row r="2594" spans="1:6" ht="12.75">
      <c r="A2594" s="17" t="s">
        <v>1597</v>
      </c>
      <c r="B2594" s="31">
        <v>64053800</v>
      </c>
      <c r="C2594" s="31"/>
      <c r="D2594" s="31">
        <v>92940800</v>
      </c>
      <c r="E2594" s="17"/>
      <c r="F2594" s="14">
        <f t="shared" si="82"/>
        <v>1.4509802697107743</v>
      </c>
    </row>
    <row r="2595" spans="1:6" ht="12.75">
      <c r="A2595" s="17" t="s">
        <v>1598</v>
      </c>
      <c r="B2595" s="31">
        <v>43198300</v>
      </c>
      <c r="C2595" s="31"/>
      <c r="D2595" s="31">
        <v>61288900</v>
      </c>
      <c r="E2595" s="17"/>
      <c r="F2595" s="14">
        <f t="shared" si="82"/>
        <v>1.4187803686719154</v>
      </c>
    </row>
    <row r="2596" spans="1:6" ht="12.75">
      <c r="A2596" s="17" t="s">
        <v>1599</v>
      </c>
      <c r="B2596" s="31">
        <v>120755700</v>
      </c>
      <c r="C2596" s="31"/>
      <c r="D2596" s="31">
        <v>156171400</v>
      </c>
      <c r="E2596" s="17"/>
      <c r="F2596" s="14">
        <f t="shared" si="82"/>
        <v>1.2932838781109297</v>
      </c>
    </row>
    <row r="2597" spans="1:6" ht="12.75">
      <c r="A2597" s="17" t="s">
        <v>1600</v>
      </c>
      <c r="B2597" s="31">
        <v>2977200</v>
      </c>
      <c r="C2597" s="31"/>
      <c r="D2597" s="31">
        <v>3997200</v>
      </c>
      <c r="E2597" s="17"/>
      <c r="F2597" s="14">
        <f>SUM(D2597/B2597)</f>
        <v>1.3426037887948408</v>
      </c>
    </row>
    <row r="2598" spans="1:6" ht="12.75">
      <c r="A2598" s="17" t="s">
        <v>712</v>
      </c>
      <c r="B2598" s="31">
        <v>8328700</v>
      </c>
      <c r="C2598" s="31"/>
      <c r="D2598" s="31">
        <v>12702500</v>
      </c>
      <c r="E2598" s="17"/>
      <c r="F2598" s="14">
        <f>SUM(D2598/B2598)</f>
        <v>1.5251479822781466</v>
      </c>
    </row>
    <row r="2599" spans="1:6" ht="12.75">
      <c r="A2599" s="8" t="s">
        <v>1601</v>
      </c>
      <c r="B2599" s="37">
        <v>418095300</v>
      </c>
      <c r="C2599" s="37"/>
      <c r="D2599" s="37">
        <v>602737500</v>
      </c>
      <c r="E2599" s="39"/>
      <c r="F2599" s="10">
        <f t="shared" si="82"/>
        <v>1.4416270644515736</v>
      </c>
    </row>
    <row r="2600" spans="1:6" ht="12.75">
      <c r="A2600" s="8" t="s">
        <v>1602</v>
      </c>
      <c r="B2600" s="37">
        <f>SUM(B2601:B2602)</f>
        <v>379901400</v>
      </c>
      <c r="C2600" s="37"/>
      <c r="D2600" s="37">
        <f>SUM(D2601:D2602)</f>
        <v>555553530</v>
      </c>
      <c r="E2600" s="39"/>
      <c r="F2600" s="10">
        <f t="shared" si="82"/>
        <v>1.4623624182485244</v>
      </c>
    </row>
    <row r="2601" spans="1:6" ht="12.75">
      <c r="A2601" s="17" t="s">
        <v>1603</v>
      </c>
      <c r="B2601" s="31">
        <v>340323900</v>
      </c>
      <c r="C2601" s="31"/>
      <c r="D2601" s="31">
        <v>508165030</v>
      </c>
      <c r="E2601" s="17"/>
      <c r="F2601" s="14">
        <f t="shared" si="82"/>
        <v>1.4931805553474204</v>
      </c>
    </row>
    <row r="2602" spans="1:6" ht="12.75">
      <c r="A2602" s="17" t="s">
        <v>2012</v>
      </c>
      <c r="B2602" s="31">
        <v>39577500</v>
      </c>
      <c r="C2602" s="31"/>
      <c r="D2602" s="31">
        <v>47388500</v>
      </c>
      <c r="E2602" s="17"/>
      <c r="F2602" s="14">
        <f t="shared" si="82"/>
        <v>1.197359610890026</v>
      </c>
    </row>
    <row r="2603" spans="1:6" ht="12.75">
      <c r="A2603" s="8" t="s">
        <v>1604</v>
      </c>
      <c r="B2603" s="37">
        <f>SUM(B2604:B2605)</f>
        <v>251852900</v>
      </c>
      <c r="C2603" s="37"/>
      <c r="D2603" s="37">
        <f>SUM(D2604:D2605)</f>
        <v>333515800</v>
      </c>
      <c r="E2603" s="39"/>
      <c r="F2603" s="10">
        <f t="shared" si="82"/>
        <v>1.3242484005544506</v>
      </c>
    </row>
    <row r="2604" spans="1:6" ht="12.75">
      <c r="A2604" s="17" t="s">
        <v>1605</v>
      </c>
      <c r="B2604" s="31">
        <v>242417200</v>
      </c>
      <c r="C2604" s="31"/>
      <c r="D2604" s="31">
        <v>319924500</v>
      </c>
      <c r="E2604" s="17"/>
      <c r="F2604" s="14">
        <f t="shared" si="82"/>
        <v>1.3197269005664614</v>
      </c>
    </row>
    <row r="2605" spans="1:6" ht="12.75">
      <c r="A2605" s="17" t="s">
        <v>1606</v>
      </c>
      <c r="B2605" s="31">
        <v>9435700</v>
      </c>
      <c r="C2605" s="31"/>
      <c r="D2605" s="31">
        <v>13591300</v>
      </c>
      <c r="E2605" s="17"/>
      <c r="F2605" s="14">
        <f t="shared" si="82"/>
        <v>1.4404124760219168</v>
      </c>
    </row>
    <row r="2606" spans="1:6" ht="12.75">
      <c r="A2606" s="8" t="s">
        <v>1607</v>
      </c>
      <c r="B2606" s="37">
        <f>SUM(B2607:B2608)</f>
        <v>164458500</v>
      </c>
      <c r="C2606" s="37"/>
      <c r="D2606" s="37">
        <f>SUM(D2607:D2608)</f>
        <v>217631500</v>
      </c>
      <c r="E2606" s="39"/>
      <c r="F2606" s="10">
        <f t="shared" si="82"/>
        <v>1.323321689058334</v>
      </c>
    </row>
    <row r="2607" spans="1:6" ht="12.75">
      <c r="A2607" s="17" t="s">
        <v>1597</v>
      </c>
      <c r="B2607" s="31">
        <v>7544000</v>
      </c>
      <c r="C2607" s="31"/>
      <c r="D2607" s="31">
        <v>10065300</v>
      </c>
      <c r="E2607" s="17"/>
      <c r="F2607" s="14">
        <f t="shared" si="82"/>
        <v>1.334212619300106</v>
      </c>
    </row>
    <row r="2608" spans="1:6" ht="12.75">
      <c r="A2608" s="17" t="s">
        <v>165</v>
      </c>
      <c r="B2608" s="31">
        <v>156914500</v>
      </c>
      <c r="C2608" s="31"/>
      <c r="D2608" s="31">
        <v>207566200</v>
      </c>
      <c r="E2608" s="17"/>
      <c r="F2608" s="14">
        <f t="shared" si="82"/>
        <v>1.322798084307059</v>
      </c>
    </row>
    <row r="2609" spans="1:6" ht="12.75">
      <c r="A2609" s="8" t="s">
        <v>1608</v>
      </c>
      <c r="B2609" s="37">
        <f>SUM(B2610:B2616)</f>
        <v>337287800</v>
      </c>
      <c r="C2609" s="37"/>
      <c r="D2609" s="37">
        <f>SUM(D2610:D2616)</f>
        <v>403881150</v>
      </c>
      <c r="E2609" s="39"/>
      <c r="F2609" s="10">
        <f t="shared" si="82"/>
        <v>1.197437766797376</v>
      </c>
    </row>
    <row r="2610" spans="1:6" ht="12.75">
      <c r="A2610" s="17" t="s">
        <v>1609</v>
      </c>
      <c r="B2610" s="31">
        <v>50174300</v>
      </c>
      <c r="C2610" s="31"/>
      <c r="D2610" s="31">
        <v>60085700</v>
      </c>
      <c r="E2610" s="17"/>
      <c r="F2610" s="14">
        <f t="shared" si="82"/>
        <v>1.1975393777292358</v>
      </c>
    </row>
    <row r="2611" spans="1:6" ht="12.75">
      <c r="A2611" s="17" t="s">
        <v>1610</v>
      </c>
      <c r="B2611" s="31">
        <v>23973200</v>
      </c>
      <c r="C2611" s="31"/>
      <c r="D2611" s="31">
        <v>37614700</v>
      </c>
      <c r="E2611" s="17"/>
      <c r="F2611" s="14">
        <f t="shared" si="82"/>
        <v>1.5690312515642468</v>
      </c>
    </row>
    <row r="2612" spans="1:6" ht="12.75">
      <c r="A2612" s="17" t="s">
        <v>110</v>
      </c>
      <c r="B2612" s="31">
        <v>91277600</v>
      </c>
      <c r="C2612" s="31"/>
      <c r="D2612" s="31">
        <v>119719500</v>
      </c>
      <c r="E2612" s="17"/>
      <c r="F2612" s="14">
        <f t="shared" si="82"/>
        <v>1.3115978071290217</v>
      </c>
    </row>
    <row r="2613" spans="1:6" ht="12.75">
      <c r="A2613" s="17" t="s">
        <v>1611</v>
      </c>
      <c r="B2613" s="31">
        <v>5200300</v>
      </c>
      <c r="C2613" s="31"/>
      <c r="D2613" s="31">
        <v>6093200</v>
      </c>
      <c r="E2613" s="17"/>
      <c r="F2613" s="14">
        <f t="shared" si="82"/>
        <v>1.1717016325981193</v>
      </c>
    </row>
    <row r="2614" spans="1:6" ht="12.75">
      <c r="A2614" s="17" t="s">
        <v>40</v>
      </c>
      <c r="B2614" s="31">
        <v>24989600</v>
      </c>
      <c r="C2614" s="31"/>
      <c r="D2614" s="31">
        <v>37763700</v>
      </c>
      <c r="E2614" s="17"/>
      <c r="F2614" s="14">
        <f t="shared" si="82"/>
        <v>1.5111766494861862</v>
      </c>
    </row>
    <row r="2615" spans="1:6" ht="12.75">
      <c r="A2615" s="17" t="s">
        <v>1612</v>
      </c>
      <c r="B2615" s="31">
        <v>100513500</v>
      </c>
      <c r="C2615" s="31"/>
      <c r="D2615" s="31">
        <v>132037500</v>
      </c>
      <c r="E2615" s="17"/>
      <c r="F2615" s="14">
        <f t="shared" si="82"/>
        <v>1.313629512453551</v>
      </c>
    </row>
    <row r="2616" spans="1:6" ht="12.75">
      <c r="A2616" s="17" t="s">
        <v>1612</v>
      </c>
      <c r="B2616" s="31">
        <v>41159300</v>
      </c>
      <c r="C2616" s="31"/>
      <c r="D2616" s="31">
        <v>10566850</v>
      </c>
      <c r="E2616" s="17"/>
      <c r="F2616" s="14">
        <f t="shared" si="82"/>
        <v>0.25673055664211974</v>
      </c>
    </row>
    <row r="2617" spans="1:6" ht="12.75">
      <c r="A2617" s="40" t="s">
        <v>1001</v>
      </c>
      <c r="B2617" s="31"/>
      <c r="C2617" s="31"/>
      <c r="D2617" s="31"/>
      <c r="E2617" s="17"/>
      <c r="F2617" s="14"/>
    </row>
    <row r="2618" spans="1:6" ht="12.75">
      <c r="A2618" s="17"/>
      <c r="B2618" s="31"/>
      <c r="C2618" s="31"/>
      <c r="D2618" s="31"/>
      <c r="E2618" s="17"/>
      <c r="F2618" s="14"/>
    </row>
    <row r="2619" spans="1:6" ht="12.75">
      <c r="A2619" s="17"/>
      <c r="B2619" s="31"/>
      <c r="C2619" s="31"/>
      <c r="D2619" s="31"/>
      <c r="E2619" s="17"/>
      <c r="F2619" s="14"/>
    </row>
    <row r="2620" spans="1:6" ht="15.75">
      <c r="A2620" s="23" t="s">
        <v>1688</v>
      </c>
      <c r="B2620" s="37">
        <f>+B2579+B2587+B2591+B2599+B2600+B2603+B2606+B2609</f>
        <v>2443503500</v>
      </c>
      <c r="C2620" s="37"/>
      <c r="D2620" s="37">
        <f>+D2579+D2587+D2591+D2599+D2600+D2603+D2606+D2609</f>
        <v>3276158878</v>
      </c>
      <c r="E2620" s="39"/>
      <c r="F2620" s="10">
        <f>SUM(D2620/B2620)</f>
        <v>1.3407629160342927</v>
      </c>
    </row>
    <row r="2621" spans="1:6" ht="12.75">
      <c r="A2621" s="17"/>
      <c r="B2621" s="17"/>
      <c r="C2621" s="17"/>
      <c r="D2621" s="17"/>
      <c r="E2621" s="17"/>
      <c r="F2621" s="14"/>
    </row>
    <row r="2623" spans="1:4" ht="12.75">
      <c r="A2623" t="s">
        <v>1613</v>
      </c>
      <c r="B2623" t="s">
        <v>1614</v>
      </c>
      <c r="D2623" t="s">
        <v>1615</v>
      </c>
    </row>
    <row r="2627" spans="1:6" ht="12.75">
      <c r="A2627" s="46" t="s">
        <v>1616</v>
      </c>
      <c r="B2627" s="47"/>
      <c r="C2627" s="47"/>
      <c r="D2627" s="47"/>
      <c r="E2627" s="47"/>
      <c r="F2627" s="48"/>
    </row>
    <row r="2628" spans="1:6" ht="12.75">
      <c r="A2628" s="49"/>
      <c r="B2628" s="11"/>
      <c r="C2628" s="11"/>
      <c r="D2628" s="11"/>
      <c r="E2628" s="11"/>
      <c r="F2628" s="45"/>
    </row>
    <row r="2629" spans="1:6" ht="12.75">
      <c r="A2629" s="20" t="s">
        <v>1448</v>
      </c>
      <c r="B2629" s="5">
        <v>2003</v>
      </c>
      <c r="C2629" s="5" t="s">
        <v>1449</v>
      </c>
      <c r="D2629" s="5">
        <v>2003</v>
      </c>
      <c r="E2629" s="20"/>
      <c r="F2629" s="50"/>
    </row>
    <row r="2630" spans="1:6" ht="13.5" thickBot="1">
      <c r="A2630" s="51" t="s">
        <v>1450</v>
      </c>
      <c r="B2630" s="52" t="s">
        <v>1451</v>
      </c>
      <c r="C2630" s="51"/>
      <c r="D2630" s="51" t="s">
        <v>1452</v>
      </c>
      <c r="E2630" s="51"/>
      <c r="F2630" s="53" t="s">
        <v>1453</v>
      </c>
    </row>
    <row r="2631" spans="1:6" ht="12.75">
      <c r="A2631" s="11"/>
      <c r="B2631" s="13"/>
      <c r="C2631" s="13"/>
      <c r="D2631" s="13"/>
      <c r="E2631" s="11"/>
      <c r="F2631" s="45"/>
    </row>
    <row r="2632" spans="1:6" ht="12.75">
      <c r="A2632" s="8" t="s">
        <v>1617</v>
      </c>
      <c r="B2632" s="37">
        <f>SUM(B2633:B2636)</f>
        <v>443368000</v>
      </c>
      <c r="C2632" s="37"/>
      <c r="D2632" s="37">
        <f>SUM(D2633:D2636)</f>
        <v>46384850</v>
      </c>
      <c r="E2632" s="39"/>
      <c r="F2632" s="10">
        <f aca="true" t="shared" si="83" ref="F2632:F2663">SUM(D2632/B2632)</f>
        <v>0.10461930044567944</v>
      </c>
    </row>
    <row r="2633" spans="1:6" ht="12.75">
      <c r="A2633" s="17" t="s">
        <v>1618</v>
      </c>
      <c r="B2633" s="31">
        <v>103434800</v>
      </c>
      <c r="C2633" s="31"/>
      <c r="D2633" s="31">
        <v>11580200</v>
      </c>
      <c r="E2633" s="17"/>
      <c r="F2633" s="14">
        <f t="shared" si="83"/>
        <v>0.11195651753568432</v>
      </c>
    </row>
    <row r="2634" spans="1:6" ht="12.75">
      <c r="A2634" s="17" t="s">
        <v>1619</v>
      </c>
      <c r="B2634" s="31">
        <v>73500600</v>
      </c>
      <c r="C2634" s="31"/>
      <c r="D2634" s="31">
        <v>8411150</v>
      </c>
      <c r="E2634" s="17"/>
      <c r="F2634" s="14">
        <f t="shared" si="83"/>
        <v>0.114436480790633</v>
      </c>
    </row>
    <row r="2635" spans="1:6" ht="12.75">
      <c r="A2635" s="17" t="s">
        <v>1620</v>
      </c>
      <c r="B2635" s="31">
        <v>107725800</v>
      </c>
      <c r="C2635" s="31"/>
      <c r="D2635" s="31">
        <v>9920500</v>
      </c>
      <c r="E2635" s="17"/>
      <c r="F2635" s="14">
        <f t="shared" si="83"/>
        <v>0.09209028849170765</v>
      </c>
    </row>
    <row r="2636" spans="1:6" ht="12.75">
      <c r="A2636" s="17" t="s">
        <v>1621</v>
      </c>
      <c r="B2636" s="31">
        <v>158706800</v>
      </c>
      <c r="C2636" s="31"/>
      <c r="D2636" s="31">
        <v>16473000</v>
      </c>
      <c r="E2636" s="17"/>
      <c r="F2636" s="14">
        <f t="shared" si="83"/>
        <v>0.1037951744978791</v>
      </c>
    </row>
    <row r="2637" spans="1:6" ht="12.75">
      <c r="A2637" s="8" t="s">
        <v>1622</v>
      </c>
      <c r="B2637" s="37">
        <f>SUM(B2638:B2643)</f>
        <v>1405962300</v>
      </c>
      <c r="C2637" s="37"/>
      <c r="D2637" s="37">
        <f>SUM(D2638:D2643)</f>
        <v>156587100</v>
      </c>
      <c r="E2637" s="39"/>
      <c r="F2637" s="10">
        <f t="shared" si="83"/>
        <v>0.11137361222274594</v>
      </c>
    </row>
    <row r="2638" spans="1:6" ht="12.75">
      <c r="A2638" s="17" t="s">
        <v>1623</v>
      </c>
      <c r="B2638" s="31">
        <v>165344000</v>
      </c>
      <c r="C2638" s="31"/>
      <c r="D2638" s="31">
        <v>18095350</v>
      </c>
      <c r="E2638" s="17"/>
      <c r="F2638" s="14">
        <f t="shared" si="83"/>
        <v>0.10944062076640217</v>
      </c>
    </row>
    <row r="2639" spans="1:6" ht="12.75">
      <c r="A2639" s="17" t="s">
        <v>1387</v>
      </c>
      <c r="B2639" s="31">
        <v>25877000</v>
      </c>
      <c r="C2639" s="31"/>
      <c r="D2639" s="31">
        <v>1673050</v>
      </c>
      <c r="E2639" s="17"/>
      <c r="F2639" s="14">
        <f t="shared" si="83"/>
        <v>0.06465393979209337</v>
      </c>
    </row>
    <row r="2640" spans="1:6" ht="12.75">
      <c r="A2640" s="17" t="s">
        <v>2495</v>
      </c>
      <c r="B2640" s="31">
        <v>327984100</v>
      </c>
      <c r="C2640" s="31"/>
      <c r="D2640" s="31">
        <v>37904900</v>
      </c>
      <c r="E2640" s="17"/>
      <c r="F2640" s="14">
        <f t="shared" si="83"/>
        <v>0.11556932180553875</v>
      </c>
    </row>
    <row r="2641" spans="1:6" ht="12.75">
      <c r="A2641" s="17" t="s">
        <v>2496</v>
      </c>
      <c r="B2641" s="31">
        <v>396593000</v>
      </c>
      <c r="C2641" s="31"/>
      <c r="D2641" s="31">
        <v>47790350</v>
      </c>
      <c r="E2641" s="17"/>
      <c r="F2641" s="14">
        <f t="shared" si="83"/>
        <v>0.12050225293941144</v>
      </c>
    </row>
    <row r="2642" spans="1:6" ht="12.75">
      <c r="A2642" s="17" t="s">
        <v>2497</v>
      </c>
      <c r="B2642" s="31">
        <v>374367200</v>
      </c>
      <c r="C2642" s="31"/>
      <c r="D2642" s="31">
        <v>41224700</v>
      </c>
      <c r="E2642" s="17"/>
      <c r="F2642" s="14">
        <f t="shared" si="83"/>
        <v>0.11011835438574746</v>
      </c>
    </row>
    <row r="2643" spans="1:6" ht="12.75">
      <c r="A2643" s="17" t="s">
        <v>2498</v>
      </c>
      <c r="B2643" s="31">
        <v>115797000</v>
      </c>
      <c r="C2643" s="31"/>
      <c r="D2643" s="31">
        <v>9898750</v>
      </c>
      <c r="E2643" s="17"/>
      <c r="F2643" s="14">
        <f t="shared" si="83"/>
        <v>0.08548364810832751</v>
      </c>
    </row>
    <row r="2644" spans="1:6" ht="12.75">
      <c r="A2644" s="8" t="s">
        <v>2499</v>
      </c>
      <c r="B2644" s="37">
        <f>SUM(B2645:B2649)</f>
        <v>806903200</v>
      </c>
      <c r="C2644" s="37"/>
      <c r="D2644" s="37">
        <f>SUM(D2645:D2649)</f>
        <v>79289000</v>
      </c>
      <c r="E2644" s="39"/>
      <c r="F2644" s="10">
        <f t="shared" si="83"/>
        <v>0.09826333567644793</v>
      </c>
    </row>
    <row r="2645" spans="1:6" ht="12.75">
      <c r="A2645" s="17" t="s">
        <v>1956</v>
      </c>
      <c r="B2645" s="31">
        <v>189064200</v>
      </c>
      <c r="C2645" s="31"/>
      <c r="D2645" s="31">
        <v>17699750</v>
      </c>
      <c r="E2645" s="17"/>
      <c r="F2645" s="14">
        <f t="shared" si="83"/>
        <v>0.09361767061135846</v>
      </c>
    </row>
    <row r="2646" spans="1:6" ht="12.75">
      <c r="A2646" s="17" t="s">
        <v>1339</v>
      </c>
      <c r="B2646" s="31">
        <v>329472300</v>
      </c>
      <c r="C2646" s="31"/>
      <c r="D2646" s="31">
        <v>32981750</v>
      </c>
      <c r="E2646" s="17"/>
      <c r="F2646" s="14">
        <f t="shared" si="83"/>
        <v>0.10010477360312232</v>
      </c>
    </row>
    <row r="2647" spans="1:6" ht="12.75">
      <c r="A2647" s="17" t="s">
        <v>2546</v>
      </c>
      <c r="B2647" s="31">
        <v>144849100</v>
      </c>
      <c r="C2647" s="31"/>
      <c r="D2647" s="31">
        <v>12342250</v>
      </c>
      <c r="E2647" s="17"/>
      <c r="F2647" s="14">
        <f t="shared" si="83"/>
        <v>0.08520764022696724</v>
      </c>
    </row>
    <row r="2648" spans="1:6" ht="12.75">
      <c r="A2648" s="17" t="s">
        <v>2500</v>
      </c>
      <c r="B2648" s="31">
        <v>89620700</v>
      </c>
      <c r="C2648" s="31"/>
      <c r="D2648" s="31">
        <v>10275200</v>
      </c>
      <c r="E2648" s="17"/>
      <c r="F2648" s="14">
        <f t="shared" si="83"/>
        <v>0.11465208372619272</v>
      </c>
    </row>
    <row r="2649" spans="1:6" ht="12.75">
      <c r="A2649" s="17" t="s">
        <v>2501</v>
      </c>
      <c r="B2649" s="31">
        <v>53896900</v>
      </c>
      <c r="C2649" s="31"/>
      <c r="D2649" s="31">
        <v>5990050</v>
      </c>
      <c r="E2649" s="17"/>
      <c r="F2649" s="14">
        <f t="shared" si="83"/>
        <v>0.11113904510277957</v>
      </c>
    </row>
    <row r="2650" spans="1:6" ht="12.75">
      <c r="A2650" s="8" t="s">
        <v>2502</v>
      </c>
      <c r="B2650" s="37">
        <f>SUM(B2651:B2652)</f>
        <v>521975300</v>
      </c>
      <c r="C2650" s="37"/>
      <c r="D2650" s="37">
        <f>SUM(D2651:D2652)</f>
        <v>65398030</v>
      </c>
      <c r="E2650" s="39"/>
      <c r="F2650" s="10">
        <f t="shared" si="83"/>
        <v>0.12528951082551223</v>
      </c>
    </row>
    <row r="2651" spans="1:6" ht="12.75">
      <c r="A2651" s="17" t="s">
        <v>2503</v>
      </c>
      <c r="B2651" s="31">
        <v>484050000</v>
      </c>
      <c r="C2651" s="31"/>
      <c r="D2651" s="31">
        <v>60995180</v>
      </c>
      <c r="E2651" s="17"/>
      <c r="F2651" s="14">
        <f t="shared" si="83"/>
        <v>0.12601008160314017</v>
      </c>
    </row>
    <row r="2652" spans="1:6" ht="12.75">
      <c r="A2652" s="17" t="s">
        <v>2504</v>
      </c>
      <c r="B2652" s="31">
        <v>37925300</v>
      </c>
      <c r="C2652" s="31"/>
      <c r="D2652" s="31">
        <v>4402850</v>
      </c>
      <c r="E2652" s="17"/>
      <c r="F2652" s="14">
        <f t="shared" si="83"/>
        <v>0.11609268746720527</v>
      </c>
    </row>
    <row r="2653" spans="1:6" ht="12.75">
      <c r="A2653" s="8" t="s">
        <v>2505</v>
      </c>
      <c r="B2653" s="37">
        <f>SUM(B2654:B2659)</f>
        <v>682216900</v>
      </c>
      <c r="C2653" s="37"/>
      <c r="D2653" s="37">
        <f>SUM(D2654:D2659)</f>
        <v>67166200</v>
      </c>
      <c r="E2653" s="39"/>
      <c r="F2653" s="10">
        <f t="shared" si="83"/>
        <v>0.09845285275108254</v>
      </c>
    </row>
    <row r="2654" spans="1:6" ht="12.75">
      <c r="A2654" s="17" t="s">
        <v>20</v>
      </c>
      <c r="B2654" s="31">
        <v>229826100</v>
      </c>
      <c r="C2654" s="31"/>
      <c r="D2654" s="31">
        <v>22193350</v>
      </c>
      <c r="E2654" s="17"/>
      <c r="F2654" s="14">
        <f t="shared" si="83"/>
        <v>0.09656583825770876</v>
      </c>
    </row>
    <row r="2655" spans="1:6" ht="12.75">
      <c r="A2655" s="17" t="s">
        <v>2506</v>
      </c>
      <c r="B2655" s="31">
        <v>1946400</v>
      </c>
      <c r="C2655" s="31"/>
      <c r="D2655" s="31">
        <v>203500</v>
      </c>
      <c r="E2655" s="17"/>
      <c r="F2655" s="14">
        <f t="shared" si="83"/>
        <v>0.10455199342375668</v>
      </c>
    </row>
    <row r="2656" spans="1:6" ht="12.75">
      <c r="A2656" s="17" t="s">
        <v>218</v>
      </c>
      <c r="B2656" s="31">
        <v>131483600</v>
      </c>
      <c r="C2656" s="31"/>
      <c r="D2656" s="31">
        <v>12464450</v>
      </c>
      <c r="E2656" s="17"/>
      <c r="F2656" s="14">
        <f t="shared" si="83"/>
        <v>0.0947985147957616</v>
      </c>
    </row>
    <row r="2657" spans="1:6" ht="12.75">
      <c r="A2657" s="17" t="s">
        <v>2507</v>
      </c>
      <c r="B2657" s="31">
        <v>29547800</v>
      </c>
      <c r="C2657" s="31"/>
      <c r="D2657" s="31">
        <v>3001650</v>
      </c>
      <c r="E2657" s="17"/>
      <c r="F2657" s="14">
        <f t="shared" si="83"/>
        <v>0.10158624330745436</v>
      </c>
    </row>
    <row r="2658" spans="1:6" ht="12.75">
      <c r="A2658" s="17" t="s">
        <v>1063</v>
      </c>
      <c r="B2658" s="31">
        <v>152009600</v>
      </c>
      <c r="C2658" s="31"/>
      <c r="D2658" s="31">
        <v>15123650</v>
      </c>
      <c r="E2658" s="17"/>
      <c r="F2658" s="14">
        <f t="shared" si="83"/>
        <v>0.09949141370018735</v>
      </c>
    </row>
    <row r="2659" spans="1:6" ht="12.75">
      <c r="A2659" s="17" t="s">
        <v>165</v>
      </c>
      <c r="B2659" s="31">
        <v>137403400</v>
      </c>
      <c r="C2659" s="31"/>
      <c r="D2659" s="31">
        <v>14179600</v>
      </c>
      <c r="E2659" s="17"/>
      <c r="F2659" s="14">
        <f t="shared" si="83"/>
        <v>0.10319686412417742</v>
      </c>
    </row>
    <row r="2660" spans="1:6" ht="12.75">
      <c r="A2660" s="8" t="s">
        <v>2508</v>
      </c>
      <c r="B2660" s="37">
        <f>SUM(B2661:B2663)</f>
        <v>857250100</v>
      </c>
      <c r="C2660" s="37"/>
      <c r="D2660" s="37">
        <f>SUM(D2661:D2663)</f>
        <v>94108050</v>
      </c>
      <c r="E2660" s="39"/>
      <c r="F2660" s="10">
        <f t="shared" si="83"/>
        <v>0.10977898981872385</v>
      </c>
    </row>
    <row r="2661" spans="1:6" ht="12.75">
      <c r="A2661" s="17" t="s">
        <v>1644</v>
      </c>
      <c r="B2661" s="31">
        <v>346978100</v>
      </c>
      <c r="C2661" s="31"/>
      <c r="D2661" s="31">
        <v>41984100</v>
      </c>
      <c r="E2661" s="17"/>
      <c r="F2661" s="14">
        <f t="shared" si="83"/>
        <v>0.12099927920522938</v>
      </c>
    </row>
    <row r="2662" spans="1:6" ht="12.75">
      <c r="A2662" s="17" t="s">
        <v>1645</v>
      </c>
      <c r="B2662" s="31">
        <v>241996700</v>
      </c>
      <c r="C2662" s="31"/>
      <c r="D2662" s="31">
        <v>25365500</v>
      </c>
      <c r="E2662" s="17"/>
      <c r="F2662" s="14">
        <f t="shared" si="83"/>
        <v>0.10481754503263888</v>
      </c>
    </row>
    <row r="2663" spans="1:6" ht="12.75">
      <c r="A2663" s="17" t="s">
        <v>1646</v>
      </c>
      <c r="B2663" s="31">
        <v>268275300</v>
      </c>
      <c r="C2663" s="31"/>
      <c r="D2663" s="31">
        <v>26758450</v>
      </c>
      <c r="E2663" s="17"/>
      <c r="F2663" s="14">
        <f t="shared" si="83"/>
        <v>0.09974250331655579</v>
      </c>
    </row>
    <row r="2664" spans="1:6" ht="12.75">
      <c r="A2664" s="17"/>
      <c r="B2664" s="31"/>
      <c r="C2664" s="31"/>
      <c r="D2664" s="31"/>
      <c r="E2664" s="17"/>
      <c r="F2664" s="14"/>
    </row>
    <row r="2665" spans="1:6" ht="12.75">
      <c r="A2665" s="17"/>
      <c r="B2665" s="17"/>
      <c r="C2665" s="17"/>
      <c r="D2665" s="17"/>
      <c r="E2665" s="17"/>
      <c r="F2665" s="14"/>
    </row>
    <row r="2666" spans="1:6" ht="15.75">
      <c r="A2666" s="23" t="s">
        <v>1688</v>
      </c>
      <c r="B2666" s="37">
        <f>+B2632+B2637+B2644+B2650+B2653+B2660</f>
        <v>4717675800</v>
      </c>
      <c r="C2666" s="65"/>
      <c r="D2666" s="37">
        <f>+D2632+D2637+D2644+D2650+D2653+D2660</f>
        <v>508933230</v>
      </c>
      <c r="E2666" s="62"/>
      <c r="F2666" s="10">
        <f>SUM(D2666/B2666)</f>
        <v>0.10787795761633302</v>
      </c>
    </row>
    <row r="2667" spans="1:6" ht="12.75">
      <c r="A2667" s="17"/>
      <c r="B2667" s="17"/>
      <c r="C2667" s="17"/>
      <c r="D2667" s="17"/>
      <c r="E2667" s="17"/>
      <c r="F2667" s="33"/>
    </row>
    <row r="2670" spans="1:6" ht="12.75">
      <c r="A2670" s="46" t="s">
        <v>1647</v>
      </c>
      <c r="B2670" s="47"/>
      <c r="C2670" s="47"/>
      <c r="D2670" s="47"/>
      <c r="E2670" s="47"/>
      <c r="F2670" s="48"/>
    </row>
    <row r="2671" spans="1:6" ht="12.75">
      <c r="A2671" s="49"/>
      <c r="B2671" s="11"/>
      <c r="C2671" s="11"/>
      <c r="D2671" s="11"/>
      <c r="E2671" s="11"/>
      <c r="F2671" s="45"/>
    </row>
    <row r="2672" spans="1:6" ht="12.75">
      <c r="A2672" s="20" t="s">
        <v>1448</v>
      </c>
      <c r="B2672" s="5">
        <v>2003</v>
      </c>
      <c r="C2672" s="5" t="s">
        <v>1449</v>
      </c>
      <c r="D2672" s="5">
        <v>2003</v>
      </c>
      <c r="E2672" s="20"/>
      <c r="F2672" s="50"/>
    </row>
    <row r="2673" spans="1:6" ht="13.5" thickBot="1">
      <c r="A2673" s="51" t="s">
        <v>1450</v>
      </c>
      <c r="B2673" s="52" t="s">
        <v>1451</v>
      </c>
      <c r="C2673" s="51"/>
      <c r="D2673" s="51" t="s">
        <v>1452</v>
      </c>
      <c r="E2673" s="51"/>
      <c r="F2673" s="53" t="s">
        <v>1453</v>
      </c>
    </row>
    <row r="2674" spans="1:6" ht="12.75">
      <c r="A2674" s="11"/>
      <c r="B2674" s="13"/>
      <c r="C2674" s="13"/>
      <c r="D2674" s="13"/>
      <c r="E2674" s="11"/>
      <c r="F2674" s="45"/>
    </row>
    <row r="2675" spans="1:6" ht="12.75">
      <c r="A2675" s="8" t="s">
        <v>1648</v>
      </c>
      <c r="B2675" s="37">
        <v>2548515400</v>
      </c>
      <c r="C2675" s="37"/>
      <c r="D2675" s="37">
        <v>1591221650</v>
      </c>
      <c r="E2675" s="39"/>
      <c r="F2675" s="10">
        <f>SUM(D2675/B2675)</f>
        <v>0.6243719971242866</v>
      </c>
    </row>
    <row r="2676" spans="1:6" ht="12.75">
      <c r="A2676" s="8" t="s">
        <v>1649</v>
      </c>
      <c r="B2676" s="37">
        <f>SUM(B2677:B2679)</f>
        <v>594861000</v>
      </c>
      <c r="C2676" s="37"/>
      <c r="D2676" s="37">
        <f>SUM(D2677:D2679)</f>
        <v>332830150</v>
      </c>
      <c r="E2676" s="39"/>
      <c r="F2676" s="10">
        <f>SUM(D2676/B2676)</f>
        <v>0.559509112212769</v>
      </c>
    </row>
    <row r="2677" spans="1:6" ht="12.75">
      <c r="A2677" s="17" t="s">
        <v>1650</v>
      </c>
      <c r="B2677" s="31">
        <v>176216500</v>
      </c>
      <c r="C2677" s="31"/>
      <c r="D2677" s="31">
        <v>97771900</v>
      </c>
      <c r="E2677" s="17"/>
      <c r="F2677" s="14">
        <f>SUM(D2677/B2677)</f>
        <v>0.5548396432797156</v>
      </c>
    </row>
    <row r="2678" spans="1:6" ht="12.75">
      <c r="A2678" s="17" t="s">
        <v>124</v>
      </c>
      <c r="B2678" s="31">
        <v>333844300</v>
      </c>
      <c r="C2678" s="31"/>
      <c r="D2678" s="31">
        <v>183293150</v>
      </c>
      <c r="E2678" s="17"/>
      <c r="F2678" s="14">
        <f>SUM(D2678/B2678)</f>
        <v>0.5490378299105302</v>
      </c>
    </row>
    <row r="2679" spans="1:6" ht="12.75">
      <c r="A2679" s="17" t="s">
        <v>2525</v>
      </c>
      <c r="B2679" s="31">
        <v>84800200</v>
      </c>
      <c r="C2679" s="31"/>
      <c r="D2679" s="31">
        <v>51765100</v>
      </c>
      <c r="E2679" s="17"/>
      <c r="F2679" s="14">
        <f>SUM(D2679/B2679)</f>
        <v>0.6104360602923107</v>
      </c>
    </row>
    <row r="2680" spans="1:6" ht="12.75">
      <c r="A2680" s="40" t="s">
        <v>2526</v>
      </c>
      <c r="B2680" s="31"/>
      <c r="C2680" s="31"/>
      <c r="D2680" s="31"/>
      <c r="E2680" s="17"/>
      <c r="F2680" s="14"/>
    </row>
    <row r="2681" spans="1:6" ht="12.75">
      <c r="A2681" s="8" t="s">
        <v>2527</v>
      </c>
      <c r="B2681" s="37">
        <f>SUM(B2682:B2686)</f>
        <v>2346313600</v>
      </c>
      <c r="C2681" s="37"/>
      <c r="D2681" s="37">
        <f>SUM(D2682:D2686)</f>
        <v>1304119100</v>
      </c>
      <c r="E2681" s="39"/>
      <c r="F2681" s="10">
        <f aca="true" t="shared" si="84" ref="F2681:F2690">SUM(D2681/B2681)</f>
        <v>0.5558161960958672</v>
      </c>
    </row>
    <row r="2682" spans="1:6" ht="12.75">
      <c r="A2682" s="17" t="s">
        <v>2528</v>
      </c>
      <c r="B2682" s="31">
        <v>64319700</v>
      </c>
      <c r="C2682" s="31"/>
      <c r="D2682" s="31">
        <v>33799500</v>
      </c>
      <c r="E2682" s="17"/>
      <c r="F2682" s="14">
        <f t="shared" si="84"/>
        <v>0.5254921897956614</v>
      </c>
    </row>
    <row r="2683" spans="1:6" ht="12.75">
      <c r="A2683" s="17" t="s">
        <v>806</v>
      </c>
      <c r="B2683" s="31">
        <v>459079700</v>
      </c>
      <c r="C2683" s="31"/>
      <c r="D2683" s="31">
        <v>260131650</v>
      </c>
      <c r="E2683" s="17"/>
      <c r="F2683" s="14">
        <f t="shared" si="84"/>
        <v>0.5666372309644708</v>
      </c>
    </row>
    <row r="2684" spans="1:6" ht="12.75">
      <c r="A2684" s="17" t="s">
        <v>807</v>
      </c>
      <c r="B2684" s="31">
        <v>1311673300</v>
      </c>
      <c r="C2684" s="31"/>
      <c r="D2684" s="31">
        <v>728322900</v>
      </c>
      <c r="E2684" s="17"/>
      <c r="F2684" s="14">
        <f t="shared" si="84"/>
        <v>0.5552624270083106</v>
      </c>
    </row>
    <row r="2685" spans="1:6" ht="12.75">
      <c r="A2685" s="17" t="s">
        <v>808</v>
      </c>
      <c r="B2685" s="31">
        <v>120060100</v>
      </c>
      <c r="C2685" s="31"/>
      <c r="D2685" s="31">
        <v>66817400</v>
      </c>
      <c r="E2685" s="17"/>
      <c r="F2685" s="14">
        <f t="shared" si="84"/>
        <v>0.5565329364210091</v>
      </c>
    </row>
    <row r="2686" spans="1:6" ht="12.75">
      <c r="A2686" s="17" t="s">
        <v>809</v>
      </c>
      <c r="B2686" s="31">
        <v>391180800</v>
      </c>
      <c r="C2686" s="31"/>
      <c r="D2686" s="31">
        <v>215047650</v>
      </c>
      <c r="E2686" s="17"/>
      <c r="F2686" s="14">
        <f t="shared" si="84"/>
        <v>0.5497397878423481</v>
      </c>
    </row>
    <row r="2687" spans="1:6" ht="12.75">
      <c r="A2687" s="8" t="s">
        <v>810</v>
      </c>
      <c r="B2687" s="37">
        <f>SUM(B2688:B2690)</f>
        <v>404311100</v>
      </c>
      <c r="C2687" s="37"/>
      <c r="D2687" s="37">
        <f>SUM(D2688:D2690)</f>
        <v>222060500</v>
      </c>
      <c r="E2687" s="39"/>
      <c r="F2687" s="10">
        <f t="shared" si="84"/>
        <v>0.5492317673197693</v>
      </c>
    </row>
    <row r="2688" spans="1:6" ht="12.75">
      <c r="A2688" s="17" t="s">
        <v>811</v>
      </c>
      <c r="B2688" s="31">
        <v>98517900</v>
      </c>
      <c r="C2688" s="31"/>
      <c r="D2688" s="31">
        <v>51852050</v>
      </c>
      <c r="E2688" s="17"/>
      <c r="F2688" s="14">
        <f t="shared" si="84"/>
        <v>0.5263211050986674</v>
      </c>
    </row>
    <row r="2689" spans="1:6" ht="12.75">
      <c r="A2689" s="17" t="s">
        <v>40</v>
      </c>
      <c r="B2689" s="31">
        <v>239391100</v>
      </c>
      <c r="C2689" s="31"/>
      <c r="D2689" s="31">
        <v>130638450</v>
      </c>
      <c r="E2689" s="17"/>
      <c r="F2689" s="14">
        <f t="shared" si="84"/>
        <v>0.545711390273072</v>
      </c>
    </row>
    <row r="2690" spans="1:6" ht="12.75">
      <c r="A2690" s="17" t="s">
        <v>812</v>
      </c>
      <c r="B2690" s="31">
        <v>66402100</v>
      </c>
      <c r="C2690" s="31"/>
      <c r="D2690" s="31">
        <v>39570000</v>
      </c>
      <c r="E2690" s="17"/>
      <c r="F2690" s="14">
        <f t="shared" si="84"/>
        <v>0.5959148882339564</v>
      </c>
    </row>
    <row r="2691" spans="1:6" ht="12.75">
      <c r="A2691" s="40" t="s">
        <v>2526</v>
      </c>
      <c r="B2691" s="31"/>
      <c r="C2691" s="31"/>
      <c r="D2691" s="31"/>
      <c r="E2691" s="17"/>
      <c r="F2691" s="14"/>
    </row>
    <row r="2692" spans="1:6" ht="12.75">
      <c r="A2692" s="8" t="s">
        <v>813</v>
      </c>
      <c r="B2692" s="37">
        <f>SUM(B2693:B2696)</f>
        <v>686029600</v>
      </c>
      <c r="C2692" s="37"/>
      <c r="D2692" s="37">
        <f>SUM(D2693:D2696)</f>
        <v>359282450</v>
      </c>
      <c r="E2692" s="39"/>
      <c r="F2692" s="10">
        <f aca="true" t="shared" si="85" ref="F2692:F2708">SUM(D2692/B2692)</f>
        <v>0.5237127523360509</v>
      </c>
    </row>
    <row r="2693" spans="1:6" ht="12.75">
      <c r="A2693" s="17" t="s">
        <v>1956</v>
      </c>
      <c r="B2693" s="31">
        <v>129015500</v>
      </c>
      <c r="C2693" s="31"/>
      <c r="D2693" s="31">
        <v>69087550</v>
      </c>
      <c r="E2693" s="17"/>
      <c r="F2693" s="14">
        <f t="shared" si="85"/>
        <v>0.5354980603105829</v>
      </c>
    </row>
    <row r="2694" spans="1:6" ht="12.75">
      <c r="A2694" s="17" t="s">
        <v>814</v>
      </c>
      <c r="B2694" s="31">
        <v>120202000</v>
      </c>
      <c r="C2694" s="31"/>
      <c r="D2694" s="31">
        <v>66066450</v>
      </c>
      <c r="E2694" s="17"/>
      <c r="F2694" s="14">
        <f t="shared" si="85"/>
        <v>0.5496285419543768</v>
      </c>
    </row>
    <row r="2695" spans="1:6" ht="12.75">
      <c r="A2695" s="17" t="s">
        <v>815</v>
      </c>
      <c r="B2695" s="31">
        <v>169869700</v>
      </c>
      <c r="C2695" s="31"/>
      <c r="D2695" s="31">
        <v>87049950</v>
      </c>
      <c r="E2695" s="17"/>
      <c r="F2695" s="14">
        <f t="shared" si="85"/>
        <v>0.5124513082674544</v>
      </c>
    </row>
    <row r="2696" spans="1:6" ht="12.75">
      <c r="A2696" s="17" t="s">
        <v>816</v>
      </c>
      <c r="B2696" s="31">
        <v>266942400</v>
      </c>
      <c r="C2696" s="31"/>
      <c r="D2696" s="31">
        <v>137078500</v>
      </c>
      <c r="E2696" s="17"/>
      <c r="F2696" s="14">
        <f t="shared" si="85"/>
        <v>0.513513402142185</v>
      </c>
    </row>
    <row r="2697" spans="1:6" ht="12.75">
      <c r="A2697" s="8" t="s">
        <v>817</v>
      </c>
      <c r="B2697" s="37">
        <f>SUM(B2698:B2700)</f>
        <v>3744080000</v>
      </c>
      <c r="C2697" s="37"/>
      <c r="D2697" s="37">
        <f>SUM(D2698:D2700)</f>
        <v>2066986500</v>
      </c>
      <c r="E2697" s="39"/>
      <c r="F2697" s="10">
        <f t="shared" si="85"/>
        <v>0.5520679312407855</v>
      </c>
    </row>
    <row r="2698" spans="1:6" ht="12.75">
      <c r="A2698" s="17" t="s">
        <v>818</v>
      </c>
      <c r="B2698" s="31">
        <v>744508400</v>
      </c>
      <c r="C2698" s="31"/>
      <c r="D2698" s="31">
        <v>393878700</v>
      </c>
      <c r="E2698" s="17"/>
      <c r="F2698" s="14">
        <f t="shared" si="85"/>
        <v>0.5290453405226858</v>
      </c>
    </row>
    <row r="2699" spans="1:6" ht="12.75">
      <c r="A2699" s="17" t="s">
        <v>819</v>
      </c>
      <c r="B2699" s="31">
        <v>1222874200</v>
      </c>
      <c r="C2699" s="31"/>
      <c r="D2699" s="31">
        <v>729072100</v>
      </c>
      <c r="E2699" s="17"/>
      <c r="F2699" s="14">
        <f t="shared" si="85"/>
        <v>0.5961955040019652</v>
      </c>
    </row>
    <row r="2700" spans="1:6" ht="12.75">
      <c r="A2700" s="17" t="s">
        <v>820</v>
      </c>
      <c r="B2700" s="31">
        <v>1776697400</v>
      </c>
      <c r="C2700" s="31"/>
      <c r="D2700" s="31">
        <v>944035700</v>
      </c>
      <c r="E2700" s="17"/>
      <c r="F2700" s="14">
        <f t="shared" si="85"/>
        <v>0.5313429850237863</v>
      </c>
    </row>
    <row r="2701" spans="1:6" ht="12.75">
      <c r="A2701" s="8" t="s">
        <v>821</v>
      </c>
      <c r="B2701" s="37">
        <v>702914400</v>
      </c>
      <c r="C2701" s="37"/>
      <c r="D2701" s="37">
        <v>421102750</v>
      </c>
      <c r="E2701" s="39"/>
      <c r="F2701" s="10">
        <f t="shared" si="85"/>
        <v>0.5990811256676488</v>
      </c>
    </row>
    <row r="2702" spans="1:6" ht="12.75">
      <c r="A2702" s="8" t="s">
        <v>822</v>
      </c>
      <c r="B2702" s="37">
        <f>SUM(B2703:B2705)</f>
        <v>1172400600</v>
      </c>
      <c r="C2702" s="37"/>
      <c r="D2702" s="37">
        <f>SUM(D2703:D2705)</f>
        <v>613185250</v>
      </c>
      <c r="E2702" s="39"/>
      <c r="F2702" s="10">
        <f t="shared" si="85"/>
        <v>0.5230168340070791</v>
      </c>
    </row>
    <row r="2703" spans="1:6" ht="12.75">
      <c r="A2703" s="17" t="s">
        <v>823</v>
      </c>
      <c r="B2703" s="31">
        <v>106326700</v>
      </c>
      <c r="C2703" s="31"/>
      <c r="D2703" s="31">
        <v>56695200</v>
      </c>
      <c r="E2703" s="17"/>
      <c r="F2703" s="14">
        <f t="shared" si="85"/>
        <v>0.5332169624374686</v>
      </c>
    </row>
    <row r="2704" spans="1:6" ht="12.75">
      <c r="A2704" s="17" t="s">
        <v>824</v>
      </c>
      <c r="B2704" s="31">
        <v>196715400</v>
      </c>
      <c r="C2704" s="31"/>
      <c r="D2704" s="31">
        <v>111802350</v>
      </c>
      <c r="E2704" s="17"/>
      <c r="F2704" s="14">
        <f t="shared" si="85"/>
        <v>0.5683456912880233</v>
      </c>
    </row>
    <row r="2705" spans="1:6" ht="12.75">
      <c r="A2705" s="17" t="s">
        <v>825</v>
      </c>
      <c r="B2705" s="31">
        <v>869358500</v>
      </c>
      <c r="C2705" s="31"/>
      <c r="D2705" s="31">
        <v>444687700</v>
      </c>
      <c r="E2705" s="17"/>
      <c r="F2705" s="14">
        <f t="shared" si="85"/>
        <v>0.511512454298198</v>
      </c>
    </row>
    <row r="2706" spans="1:6" ht="12.75">
      <c r="A2706" s="8" t="s">
        <v>826</v>
      </c>
      <c r="B2706" s="37">
        <f>SUM(B2707:B2708)</f>
        <v>1345719800</v>
      </c>
      <c r="C2706" s="37"/>
      <c r="D2706" s="37">
        <f>SUM(D2707:D2708)</f>
        <v>706594200</v>
      </c>
      <c r="E2706" s="39"/>
      <c r="F2706" s="10">
        <f t="shared" si="85"/>
        <v>0.5250678484480945</v>
      </c>
    </row>
    <row r="2707" spans="1:6" ht="12.75">
      <c r="A2707" s="17" t="s">
        <v>827</v>
      </c>
      <c r="B2707" s="31">
        <v>103840900</v>
      </c>
      <c r="C2707" s="31"/>
      <c r="D2707" s="31">
        <v>54322350</v>
      </c>
      <c r="E2707" s="17"/>
      <c r="F2707" s="14">
        <f t="shared" si="85"/>
        <v>0.5231305776432985</v>
      </c>
    </row>
    <row r="2708" spans="1:6" ht="12.75">
      <c r="A2708" s="17" t="s">
        <v>828</v>
      </c>
      <c r="B2708" s="31">
        <v>1241878900</v>
      </c>
      <c r="C2708" s="31"/>
      <c r="D2708" s="31">
        <v>652271850</v>
      </c>
      <c r="E2708" s="17"/>
      <c r="F2708" s="14">
        <f t="shared" si="85"/>
        <v>0.5252298352117908</v>
      </c>
    </row>
    <row r="2709" spans="1:6" ht="12.75">
      <c r="A2709" s="17"/>
      <c r="B2709" s="31"/>
      <c r="C2709" s="31"/>
      <c r="D2709" s="31"/>
      <c r="E2709" s="17"/>
      <c r="F2709" s="14"/>
    </row>
    <row r="2710" spans="1:6" ht="12.75">
      <c r="A2710" s="17"/>
      <c r="B2710" s="17"/>
      <c r="C2710" s="17"/>
      <c r="D2710" s="17"/>
      <c r="E2710" s="17"/>
      <c r="F2710" s="14"/>
    </row>
    <row r="2711" spans="1:6" ht="15.75">
      <c r="A2711" s="23" t="s">
        <v>1688</v>
      </c>
      <c r="B2711" s="37">
        <f>+B2675+B2676+B2681+B2687+B2692+C2710+B2697+B2701+B2702+B2706</f>
        <v>13545145500</v>
      </c>
      <c r="C2711" s="37"/>
      <c r="D2711" s="37">
        <f>+D2675+D2676+D2681+D2687+D2692+E2710+D2697+D2701+D2702+D2706</f>
        <v>7617382550</v>
      </c>
      <c r="E2711" s="39"/>
      <c r="F2711" s="10">
        <f>SUM(D2711/B2711)</f>
        <v>0.5623699317220329</v>
      </c>
    </row>
    <row r="2712" spans="1:6" ht="15.75">
      <c r="A2712" s="23"/>
      <c r="B2712" s="65"/>
      <c r="C2712" s="65"/>
      <c r="D2712" s="65"/>
      <c r="E2712" s="62"/>
      <c r="F2712" s="14"/>
    </row>
    <row r="2713" spans="1:6" ht="15.75">
      <c r="A2713" s="23"/>
      <c r="B2713" s="65"/>
      <c r="C2713" s="65"/>
      <c r="D2713" s="65"/>
      <c r="E2713" s="62"/>
      <c r="F2713" s="90"/>
    </row>
    <row r="2714" spans="1:6" ht="15.75">
      <c r="A2714" s="23"/>
      <c r="B2714" s="65"/>
      <c r="C2714" s="65"/>
      <c r="D2714" s="65"/>
      <c r="E2714" s="62"/>
      <c r="F2714" s="90"/>
    </row>
    <row r="2715" spans="1:6" ht="12.75">
      <c r="A2715" s="17"/>
      <c r="B2715" s="17"/>
      <c r="C2715" s="17"/>
      <c r="D2715" s="17"/>
      <c r="E2715" s="17"/>
      <c r="F2715" s="33"/>
    </row>
    <row r="2716" spans="1:6" ht="12.75">
      <c r="A2716" s="17"/>
      <c r="B2716" s="17"/>
      <c r="C2716" s="17"/>
      <c r="D2716" s="17"/>
      <c r="E2716" s="17"/>
      <c r="F2716" s="33"/>
    </row>
    <row r="2717" spans="1:5" ht="12.75">
      <c r="A2717" s="17" t="s">
        <v>829</v>
      </c>
      <c r="B2717" s="17" t="s">
        <v>830</v>
      </c>
      <c r="C2717" s="17"/>
      <c r="D2717" s="38" t="s">
        <v>1276</v>
      </c>
      <c r="E2717" s="38"/>
    </row>
    <row r="2718" spans="1:5" ht="12.75">
      <c r="A2718" s="17" t="s">
        <v>831</v>
      </c>
      <c r="B2718" s="17" t="s">
        <v>830</v>
      </c>
      <c r="C2718" s="17"/>
      <c r="D2718" s="38" t="s">
        <v>1276</v>
      </c>
      <c r="E2718" s="38"/>
    </row>
    <row r="2722" spans="1:6" ht="12.75">
      <c r="A2722" s="46" t="s">
        <v>832</v>
      </c>
      <c r="B2722" s="47"/>
      <c r="C2722" s="47"/>
      <c r="D2722" s="47"/>
      <c r="E2722" s="47"/>
      <c r="F2722" s="48"/>
    </row>
    <row r="2723" spans="1:6" ht="12.75">
      <c r="A2723" s="49"/>
      <c r="B2723" s="11"/>
      <c r="C2723" s="11"/>
      <c r="D2723" s="11"/>
      <c r="E2723" s="11"/>
      <c r="F2723" s="45"/>
    </row>
    <row r="2724" spans="1:6" ht="12.75">
      <c r="A2724" s="20" t="s">
        <v>1448</v>
      </c>
      <c r="B2724" s="5">
        <v>2003</v>
      </c>
      <c r="C2724" s="5" t="s">
        <v>1449</v>
      </c>
      <c r="D2724" s="5">
        <v>2003</v>
      </c>
      <c r="E2724" s="20"/>
      <c r="F2724" s="50"/>
    </row>
    <row r="2725" spans="1:6" ht="13.5" thickBot="1">
      <c r="A2725" s="51" t="s">
        <v>1450</v>
      </c>
      <c r="B2725" s="52" t="s">
        <v>1451</v>
      </c>
      <c r="C2725" s="51"/>
      <c r="D2725" s="51" t="s">
        <v>1452</v>
      </c>
      <c r="E2725" s="51"/>
      <c r="F2725" s="53" t="s">
        <v>1453</v>
      </c>
    </row>
    <row r="2726" spans="1:6" ht="12.75">
      <c r="A2726" s="11"/>
      <c r="B2726" s="13"/>
      <c r="C2726" s="13"/>
      <c r="D2726" s="13"/>
      <c r="E2726" s="11"/>
      <c r="F2726" s="45"/>
    </row>
    <row r="2727" spans="1:6" ht="12.75">
      <c r="A2727" s="8" t="s">
        <v>833</v>
      </c>
      <c r="B2727" s="37">
        <f>SUM(B2728:B2736)</f>
        <v>708989200</v>
      </c>
      <c r="C2727" s="37"/>
      <c r="D2727" s="37">
        <f>SUM(D2728:D2736)</f>
        <v>62462290</v>
      </c>
      <c r="E2727" s="39"/>
      <c r="F2727" s="10">
        <f aca="true" t="shared" si="86" ref="F2727:F2763">SUM(D2727/B2727)</f>
        <v>0.08810048164344393</v>
      </c>
    </row>
    <row r="2728" spans="1:6" ht="12.75">
      <c r="A2728" s="17" t="s">
        <v>834</v>
      </c>
      <c r="B2728" s="31">
        <v>35580600</v>
      </c>
      <c r="C2728" s="31"/>
      <c r="D2728" s="31">
        <v>2673190</v>
      </c>
      <c r="E2728" s="17"/>
      <c r="F2728" s="14">
        <f t="shared" si="86"/>
        <v>0.07513054866978072</v>
      </c>
    </row>
    <row r="2729" spans="1:6" ht="12.75">
      <c r="A2729" s="17" t="s">
        <v>835</v>
      </c>
      <c r="B2729" s="31">
        <v>78812200</v>
      </c>
      <c r="C2729" s="31"/>
      <c r="D2729" s="31">
        <v>5926980</v>
      </c>
      <c r="E2729" s="17"/>
      <c r="F2729" s="14">
        <f t="shared" si="86"/>
        <v>0.07520383899954576</v>
      </c>
    </row>
    <row r="2730" spans="1:6" ht="12.75">
      <c r="A2730" s="17" t="s">
        <v>1311</v>
      </c>
      <c r="B2730" s="31">
        <v>164996500</v>
      </c>
      <c r="C2730" s="31"/>
      <c r="D2730" s="31">
        <v>13732670</v>
      </c>
      <c r="E2730" s="17"/>
      <c r="F2730" s="14">
        <f t="shared" si="86"/>
        <v>0.0832300685166049</v>
      </c>
    </row>
    <row r="2731" spans="1:6" ht="12.75">
      <c r="A2731" s="17" t="s">
        <v>1712</v>
      </c>
      <c r="B2731" s="31">
        <v>28238500</v>
      </c>
      <c r="C2731" s="31"/>
      <c r="D2731" s="31">
        <v>1890830</v>
      </c>
      <c r="E2731" s="17"/>
      <c r="F2731" s="14">
        <f t="shared" si="86"/>
        <v>0.06695929316358872</v>
      </c>
    </row>
    <row r="2732" spans="1:6" ht="12.75">
      <c r="A2732" s="17" t="s">
        <v>854</v>
      </c>
      <c r="B2732" s="31">
        <v>14665200</v>
      </c>
      <c r="C2732" s="31"/>
      <c r="D2732" s="31">
        <v>960640</v>
      </c>
      <c r="E2732" s="17"/>
      <c r="F2732" s="14">
        <f t="shared" si="86"/>
        <v>0.06550473229141096</v>
      </c>
    </row>
    <row r="2733" spans="1:6" ht="12.75">
      <c r="A2733" s="17" t="s">
        <v>855</v>
      </c>
      <c r="B2733" s="31">
        <v>79753600</v>
      </c>
      <c r="C2733" s="31"/>
      <c r="D2733" s="31">
        <v>6830390</v>
      </c>
      <c r="E2733" s="17"/>
      <c r="F2733" s="14">
        <f t="shared" si="86"/>
        <v>0.08564365746499218</v>
      </c>
    </row>
    <row r="2734" spans="1:6" ht="12.75">
      <c r="A2734" s="17" t="s">
        <v>856</v>
      </c>
      <c r="B2734" s="31">
        <v>35133100</v>
      </c>
      <c r="C2734" s="31"/>
      <c r="D2734" s="31">
        <v>2469530</v>
      </c>
      <c r="E2734" s="17"/>
      <c r="F2734" s="14">
        <f t="shared" si="86"/>
        <v>0.07029069453022933</v>
      </c>
    </row>
    <row r="2735" spans="1:6" ht="12.75">
      <c r="A2735" s="17" t="s">
        <v>857</v>
      </c>
      <c r="B2735" s="31">
        <v>25779600</v>
      </c>
      <c r="C2735" s="31"/>
      <c r="D2735" s="31">
        <v>2222760</v>
      </c>
      <c r="E2735" s="17"/>
      <c r="F2735" s="14">
        <f t="shared" si="86"/>
        <v>0.08622166364101848</v>
      </c>
    </row>
    <row r="2736" spans="1:6" ht="12.75">
      <c r="A2736" s="17" t="s">
        <v>858</v>
      </c>
      <c r="B2736" s="31">
        <v>246029900</v>
      </c>
      <c r="C2736" s="31"/>
      <c r="D2736" s="31">
        <v>25755300</v>
      </c>
      <c r="E2736" s="17"/>
      <c r="F2736" s="14">
        <f t="shared" si="86"/>
        <v>0.10468361772288652</v>
      </c>
    </row>
    <row r="2737" spans="1:6" ht="12.75">
      <c r="A2737" s="8" t="s">
        <v>859</v>
      </c>
      <c r="B2737" s="37">
        <f>SUM(B2738:B2741)</f>
        <v>767035000</v>
      </c>
      <c r="C2737" s="37"/>
      <c r="D2737" s="37">
        <f>SUM(D2738:D2741)</f>
        <v>56405605</v>
      </c>
      <c r="E2737" s="39"/>
      <c r="F2737" s="10">
        <f t="shared" si="86"/>
        <v>0.07353719843292679</v>
      </c>
    </row>
    <row r="2738" spans="1:6" ht="12.75">
      <c r="A2738" s="17" t="s">
        <v>860</v>
      </c>
      <c r="B2738" s="31">
        <v>119323500</v>
      </c>
      <c r="C2738" s="31"/>
      <c r="D2738" s="31">
        <v>9202800</v>
      </c>
      <c r="E2738" s="17"/>
      <c r="F2738" s="14">
        <f t="shared" si="86"/>
        <v>0.07712479100931502</v>
      </c>
    </row>
    <row r="2739" spans="1:6" ht="12.75">
      <c r="A2739" s="17" t="s">
        <v>861</v>
      </c>
      <c r="B2739" s="31">
        <v>301748500</v>
      </c>
      <c r="C2739" s="31"/>
      <c r="D2739" s="31">
        <v>23403065</v>
      </c>
      <c r="E2739" s="17"/>
      <c r="F2739" s="14">
        <f t="shared" si="86"/>
        <v>0.07755818173081225</v>
      </c>
    </row>
    <row r="2740" spans="1:6" ht="12.75">
      <c r="A2740" s="17" t="s">
        <v>113</v>
      </c>
      <c r="B2740" s="31">
        <v>65816900</v>
      </c>
      <c r="C2740" s="31"/>
      <c r="D2740" s="31">
        <v>4490290</v>
      </c>
      <c r="E2740" s="17"/>
      <c r="F2740" s="14">
        <f t="shared" si="86"/>
        <v>0.06822396679272345</v>
      </c>
    </row>
    <row r="2741" spans="1:6" ht="12.75">
      <c r="A2741" s="17" t="s">
        <v>862</v>
      </c>
      <c r="B2741" s="31">
        <v>280146100</v>
      </c>
      <c r="C2741" s="31"/>
      <c r="D2741" s="31">
        <v>19309450</v>
      </c>
      <c r="E2741" s="17"/>
      <c r="F2741" s="14">
        <f t="shared" si="86"/>
        <v>0.06892635664033873</v>
      </c>
    </row>
    <row r="2742" spans="1:6" ht="12.75">
      <c r="A2742" s="8" t="s">
        <v>863</v>
      </c>
      <c r="B2742" s="37">
        <f>SUM(B2743:B2746)</f>
        <v>324903900</v>
      </c>
      <c r="C2742" s="37"/>
      <c r="D2742" s="37">
        <f>SUM(D2743:D2746)</f>
        <v>26439293</v>
      </c>
      <c r="E2742" s="39"/>
      <c r="F2742" s="10">
        <f t="shared" si="86"/>
        <v>0.08137573294749617</v>
      </c>
    </row>
    <row r="2743" spans="1:6" ht="12.75">
      <c r="A2743" s="17" t="s">
        <v>864</v>
      </c>
      <c r="B2743" s="31">
        <v>30250900</v>
      </c>
      <c r="C2743" s="31"/>
      <c r="D2743" s="31">
        <v>2429960</v>
      </c>
      <c r="E2743" s="17"/>
      <c r="F2743" s="14">
        <f t="shared" si="86"/>
        <v>0.08032686630810984</v>
      </c>
    </row>
    <row r="2744" spans="1:6" ht="12.75">
      <c r="A2744" s="17" t="s">
        <v>865</v>
      </c>
      <c r="B2744" s="31">
        <v>179457700</v>
      </c>
      <c r="C2744" s="31"/>
      <c r="D2744" s="31">
        <v>14784267</v>
      </c>
      <c r="E2744" s="17"/>
      <c r="F2744" s="14">
        <f t="shared" si="86"/>
        <v>0.08238301839374962</v>
      </c>
    </row>
    <row r="2745" spans="1:6" ht="12.75">
      <c r="A2745" s="17" t="s">
        <v>866</v>
      </c>
      <c r="B2745" s="31">
        <v>66614100</v>
      </c>
      <c r="C2745" s="31"/>
      <c r="D2745" s="31">
        <v>5523756</v>
      </c>
      <c r="E2745" s="17"/>
      <c r="F2745" s="14">
        <f t="shared" si="86"/>
        <v>0.0829217237791999</v>
      </c>
    </row>
    <row r="2746" spans="1:6" ht="12.75">
      <c r="A2746" s="17" t="s">
        <v>867</v>
      </c>
      <c r="B2746" s="31">
        <v>48581200</v>
      </c>
      <c r="C2746" s="31"/>
      <c r="D2746" s="31">
        <v>3701310</v>
      </c>
      <c r="E2746" s="17"/>
      <c r="F2746" s="14">
        <f t="shared" si="86"/>
        <v>0.07618811392061127</v>
      </c>
    </row>
    <row r="2747" spans="1:6" ht="12.75">
      <c r="A2747" s="8" t="s">
        <v>868</v>
      </c>
      <c r="B2747" s="37">
        <f>SUM(B2748:B2751)</f>
        <v>383740800</v>
      </c>
      <c r="C2747" s="37"/>
      <c r="D2747" s="37">
        <f>SUM(D2748:D2751)</f>
        <v>34362841</v>
      </c>
      <c r="E2747" s="39"/>
      <c r="F2747" s="10">
        <f t="shared" si="86"/>
        <v>0.08954700933546811</v>
      </c>
    </row>
    <row r="2748" spans="1:6" ht="12.75">
      <c r="A2748" s="17" t="s">
        <v>1704</v>
      </c>
      <c r="B2748" s="31">
        <v>40020400</v>
      </c>
      <c r="C2748" s="31"/>
      <c r="D2748" s="31">
        <v>3112170</v>
      </c>
      <c r="E2748" s="17"/>
      <c r="F2748" s="14">
        <f t="shared" si="86"/>
        <v>0.07776459005906987</v>
      </c>
    </row>
    <row r="2749" spans="1:6" ht="12.75">
      <c r="A2749" s="17" t="s">
        <v>124</v>
      </c>
      <c r="B2749" s="31">
        <v>307018800</v>
      </c>
      <c r="C2749" s="31"/>
      <c r="D2749" s="31">
        <v>28547091</v>
      </c>
      <c r="E2749" s="17"/>
      <c r="F2749" s="14">
        <f t="shared" si="86"/>
        <v>0.09298157311539228</v>
      </c>
    </row>
    <row r="2750" spans="1:6" ht="12.75">
      <c r="A2750" s="17" t="s">
        <v>1705</v>
      </c>
      <c r="B2750" s="31">
        <v>16986700</v>
      </c>
      <c r="C2750" s="31"/>
      <c r="D2750" s="31">
        <v>1307830</v>
      </c>
      <c r="E2750" s="17"/>
      <c r="F2750" s="14">
        <f t="shared" si="86"/>
        <v>0.07699141092737259</v>
      </c>
    </row>
    <row r="2751" spans="1:6" ht="12.75">
      <c r="A2751" s="17" t="s">
        <v>1706</v>
      </c>
      <c r="B2751" s="31">
        <v>19714900</v>
      </c>
      <c r="C2751" s="31"/>
      <c r="D2751" s="31">
        <v>1395750</v>
      </c>
      <c r="E2751" s="17"/>
      <c r="F2751" s="14">
        <f t="shared" si="86"/>
        <v>0.07079670705912787</v>
      </c>
    </row>
    <row r="2752" spans="1:6" ht="12.75">
      <c r="A2752" s="8" t="s">
        <v>1707</v>
      </c>
      <c r="B2752" s="37">
        <f>SUM(B2753:B2773)</f>
        <v>1946575900</v>
      </c>
      <c r="C2752" s="37"/>
      <c r="D2752" s="37">
        <f>SUM(D2753:D2773)</f>
        <v>290558406</v>
      </c>
      <c r="E2752" s="39"/>
      <c r="F2752" s="10">
        <f t="shared" si="86"/>
        <v>0.14926641493917603</v>
      </c>
    </row>
    <row r="2753" spans="1:6" ht="12.75">
      <c r="A2753" s="17" t="s">
        <v>1708</v>
      </c>
      <c r="B2753" s="31">
        <v>70117200</v>
      </c>
      <c r="C2753" s="31"/>
      <c r="D2753" s="31">
        <v>6614100</v>
      </c>
      <c r="E2753" s="17"/>
      <c r="F2753" s="14">
        <f t="shared" si="86"/>
        <v>0.09432920881039174</v>
      </c>
    </row>
    <row r="2754" spans="1:6" ht="12.75">
      <c r="A2754" s="17" t="s">
        <v>1280</v>
      </c>
      <c r="B2754" s="31">
        <v>268631600</v>
      </c>
      <c r="C2754" s="31"/>
      <c r="D2754" s="31">
        <v>24520040</v>
      </c>
      <c r="E2754" s="17"/>
      <c r="F2754" s="14">
        <f t="shared" si="86"/>
        <v>0.09127757121649129</v>
      </c>
    </row>
    <row r="2755" spans="1:6" ht="12.75">
      <c r="A2755" s="17" t="s">
        <v>1709</v>
      </c>
      <c r="B2755" s="31">
        <v>71404300</v>
      </c>
      <c r="C2755" s="31"/>
      <c r="D2755" s="31">
        <v>7225710</v>
      </c>
      <c r="E2755" s="17"/>
      <c r="F2755" s="14">
        <f t="shared" si="86"/>
        <v>0.10119432583191769</v>
      </c>
    </row>
    <row r="2756" spans="1:6" ht="12.75">
      <c r="A2756" s="17" t="s">
        <v>1710</v>
      </c>
      <c r="B2756" s="31">
        <v>87125400</v>
      </c>
      <c r="C2756" s="31"/>
      <c r="D2756" s="31">
        <v>8277616</v>
      </c>
      <c r="E2756" s="17"/>
      <c r="F2756" s="14">
        <f t="shared" si="86"/>
        <v>0.09500806882952617</v>
      </c>
    </row>
    <row r="2757" spans="1:6" ht="12.75">
      <c r="A2757" s="17" t="s">
        <v>1711</v>
      </c>
      <c r="B2757" s="31">
        <v>56974800</v>
      </c>
      <c r="C2757" s="31"/>
      <c r="D2757" s="31">
        <v>4657510</v>
      </c>
      <c r="E2757" s="17"/>
      <c r="F2757" s="14">
        <f t="shared" si="86"/>
        <v>0.0817468424636857</v>
      </c>
    </row>
    <row r="2758" spans="1:6" ht="12.75">
      <c r="A2758" s="17" t="s">
        <v>0</v>
      </c>
      <c r="B2758" s="31">
        <v>421754900</v>
      </c>
      <c r="C2758" s="31"/>
      <c r="D2758" s="31">
        <v>42459350</v>
      </c>
      <c r="E2758" s="17"/>
      <c r="F2758" s="14">
        <f t="shared" si="86"/>
        <v>0.10067304493676303</v>
      </c>
    </row>
    <row r="2759" spans="1:6" ht="12.75">
      <c r="A2759" s="17" t="s">
        <v>1</v>
      </c>
      <c r="B2759" s="31">
        <v>440482800</v>
      </c>
      <c r="C2759" s="31"/>
      <c r="D2759" s="31">
        <v>42997389</v>
      </c>
      <c r="E2759" s="17"/>
      <c r="F2759" s="14">
        <f t="shared" si="86"/>
        <v>0.09761422920486339</v>
      </c>
    </row>
    <row r="2760" spans="1:6" ht="12.75">
      <c r="A2760" s="17" t="s">
        <v>2</v>
      </c>
      <c r="B2760" s="31">
        <v>1457000</v>
      </c>
      <c r="C2760" s="31"/>
      <c r="D2760" s="31">
        <v>105610</v>
      </c>
      <c r="E2760" s="17"/>
      <c r="F2760" s="14">
        <f t="shared" si="86"/>
        <v>0.07248455730954015</v>
      </c>
    </row>
    <row r="2761" spans="1:6" ht="12.75">
      <c r="A2761" s="17" t="s">
        <v>951</v>
      </c>
      <c r="B2761" s="31">
        <v>162153700</v>
      </c>
      <c r="C2761" s="31"/>
      <c r="D2761" s="31">
        <v>14560010</v>
      </c>
      <c r="E2761" s="17"/>
      <c r="F2761" s="14">
        <f t="shared" si="86"/>
        <v>0.08979141394861788</v>
      </c>
    </row>
    <row r="2762" spans="1:6" ht="12.75">
      <c r="A2762" s="17" t="s">
        <v>1713</v>
      </c>
      <c r="B2762" s="31">
        <v>126840500</v>
      </c>
      <c r="C2762" s="31"/>
      <c r="D2762" s="31">
        <v>11298990</v>
      </c>
      <c r="E2762" s="17"/>
      <c r="F2762" s="14">
        <f t="shared" si="86"/>
        <v>0.08908030163867219</v>
      </c>
    </row>
    <row r="2763" spans="1:6" ht="12.75">
      <c r="A2763" s="17" t="s">
        <v>2269</v>
      </c>
      <c r="B2763" s="31">
        <v>36189700</v>
      </c>
      <c r="C2763" s="31"/>
      <c r="D2763" s="31">
        <v>22199779</v>
      </c>
      <c r="E2763" s="17"/>
      <c r="F2763" s="14">
        <f t="shared" si="86"/>
        <v>0.6134281024711451</v>
      </c>
    </row>
    <row r="2764" spans="1:6" ht="12.75">
      <c r="A2764" s="40" t="s">
        <v>1714</v>
      </c>
      <c r="B2764" s="31"/>
      <c r="C2764" s="31"/>
      <c r="D2764" s="31"/>
      <c r="E2764" s="17"/>
      <c r="F2764" s="14"/>
    </row>
    <row r="2765" spans="1:6" ht="12.75">
      <c r="A2765" s="17" t="s">
        <v>1715</v>
      </c>
      <c r="B2765" s="31">
        <v>17039000</v>
      </c>
      <c r="C2765" s="31"/>
      <c r="D2765" s="31">
        <v>10629312</v>
      </c>
      <c r="E2765" s="17"/>
      <c r="F2765" s="14">
        <f>SUM(D2765/B2765)</f>
        <v>0.6238225247960562</v>
      </c>
    </row>
    <row r="2766" spans="1:6" ht="12.75">
      <c r="A2766" s="40" t="s">
        <v>1714</v>
      </c>
      <c r="B2766" s="31"/>
      <c r="C2766" s="31"/>
      <c r="D2766" s="31"/>
      <c r="E2766" s="17"/>
      <c r="F2766" s="14"/>
    </row>
    <row r="2767" spans="1:6" ht="12.75">
      <c r="A2767" s="17" t="s">
        <v>1716</v>
      </c>
      <c r="B2767" s="31">
        <v>60981200</v>
      </c>
      <c r="C2767" s="31"/>
      <c r="D2767" s="31">
        <v>29561460</v>
      </c>
      <c r="E2767" s="17"/>
      <c r="F2767" s="14">
        <f>SUM(D2767/B2767)</f>
        <v>0.48476350088223913</v>
      </c>
    </row>
    <row r="2768" spans="1:6" ht="12.75">
      <c r="A2768" s="40" t="s">
        <v>2322</v>
      </c>
      <c r="B2768" s="31"/>
      <c r="C2768" s="31"/>
      <c r="D2768" s="31"/>
      <c r="E2768" s="17"/>
      <c r="F2768" s="14"/>
    </row>
    <row r="2769" spans="1:6" ht="12.75">
      <c r="A2769" s="17" t="s">
        <v>1717</v>
      </c>
      <c r="B2769" s="31">
        <v>41947000</v>
      </c>
      <c r="C2769" s="31"/>
      <c r="D2769" s="31">
        <v>21972150</v>
      </c>
      <c r="E2769" s="17"/>
      <c r="F2769" s="14">
        <f>SUM(D2769/B2769)</f>
        <v>0.5238074236536582</v>
      </c>
    </row>
    <row r="2770" spans="1:6" ht="12.75">
      <c r="A2770" s="40" t="s">
        <v>2322</v>
      </c>
      <c r="B2770" s="31"/>
      <c r="C2770" s="31"/>
      <c r="D2770" s="31"/>
      <c r="E2770" s="17"/>
      <c r="F2770" s="14"/>
    </row>
    <row r="2771" spans="1:6" ht="12.75">
      <c r="A2771" s="17" t="s">
        <v>1718</v>
      </c>
      <c r="B2771" s="31">
        <v>35377000</v>
      </c>
      <c r="C2771" s="31"/>
      <c r="D2771" s="31">
        <v>20092750</v>
      </c>
      <c r="E2771" s="17"/>
      <c r="F2771" s="14">
        <f>SUM(D2771/B2771)</f>
        <v>0.5679608220029962</v>
      </c>
    </row>
    <row r="2772" spans="1:6" ht="12.75">
      <c r="A2772" s="40" t="s">
        <v>2322</v>
      </c>
      <c r="B2772" s="31"/>
      <c r="C2772" s="31"/>
      <c r="D2772" s="31"/>
      <c r="E2772" s="17"/>
      <c r="F2772" s="14"/>
    </row>
    <row r="2773" spans="1:6" ht="12.75">
      <c r="A2773" s="17" t="s">
        <v>2067</v>
      </c>
      <c r="B2773" s="31">
        <v>48099800</v>
      </c>
      <c r="C2773" s="31"/>
      <c r="D2773" s="31">
        <v>23386630</v>
      </c>
      <c r="E2773" s="17"/>
      <c r="F2773" s="14">
        <f>SUM(D2773/B2773)</f>
        <v>0.48621054557399407</v>
      </c>
    </row>
    <row r="2774" spans="1:6" ht="12.75">
      <c r="A2774" s="40" t="s">
        <v>2322</v>
      </c>
      <c r="B2774" s="31"/>
      <c r="C2774" s="31"/>
      <c r="D2774" s="31"/>
      <c r="E2774" s="17"/>
      <c r="F2774" s="14"/>
    </row>
    <row r="2776" spans="1:6" ht="12.75">
      <c r="A2776" s="46" t="s">
        <v>832</v>
      </c>
      <c r="B2776" s="47"/>
      <c r="C2776" s="47"/>
      <c r="D2776" s="47"/>
      <c r="E2776" s="47"/>
      <c r="F2776" s="48"/>
    </row>
    <row r="2777" spans="1:6" ht="12.75">
      <c r="A2777" s="49"/>
      <c r="B2777" s="11"/>
      <c r="C2777" s="11"/>
      <c r="D2777" s="11"/>
      <c r="E2777" s="11"/>
      <c r="F2777" s="45"/>
    </row>
    <row r="2778" spans="1:6" ht="12.75">
      <c r="A2778" s="20" t="s">
        <v>1448</v>
      </c>
      <c r="B2778" s="5">
        <v>2003</v>
      </c>
      <c r="C2778" s="5" t="s">
        <v>1449</v>
      </c>
      <c r="D2778" s="5">
        <v>2003</v>
      </c>
      <c r="E2778" s="20"/>
      <c r="F2778" s="50"/>
    </row>
    <row r="2779" spans="1:6" ht="13.5" thickBot="1">
      <c r="A2779" s="51" t="s">
        <v>1450</v>
      </c>
      <c r="B2779" s="52" t="s">
        <v>1451</v>
      </c>
      <c r="C2779" s="51"/>
      <c r="D2779" s="51" t="s">
        <v>1452</v>
      </c>
      <c r="E2779" s="51"/>
      <c r="F2779" s="53" t="s">
        <v>1453</v>
      </c>
    </row>
    <row r="2780" spans="1:6" ht="12.75">
      <c r="A2780" s="11"/>
      <c r="B2780" s="13"/>
      <c r="C2780" s="13"/>
      <c r="D2780" s="13"/>
      <c r="E2780" s="11"/>
      <c r="F2780" s="45"/>
    </row>
    <row r="2781" spans="1:6" ht="12.75">
      <c r="A2781" s="8" t="s">
        <v>1719</v>
      </c>
      <c r="B2781" s="37">
        <f>SUM(B2782:B2787)</f>
        <v>542970100</v>
      </c>
      <c r="C2781" s="37"/>
      <c r="D2781" s="37">
        <f>SUM(D2782:D2787)</f>
        <v>43116180</v>
      </c>
      <c r="E2781" s="39"/>
      <c r="F2781" s="10">
        <f aca="true" t="shared" si="87" ref="F2781:F2787">SUM(D2781/B2781)</f>
        <v>0.07940801896826363</v>
      </c>
    </row>
    <row r="2782" spans="1:6" ht="12.75">
      <c r="A2782" s="17" t="s">
        <v>1720</v>
      </c>
      <c r="B2782" s="31">
        <v>121048000</v>
      </c>
      <c r="C2782" s="31"/>
      <c r="D2782" s="31">
        <v>7566480</v>
      </c>
      <c r="E2782" s="17"/>
      <c r="F2782" s="14">
        <f t="shared" si="87"/>
        <v>0.06250809596193245</v>
      </c>
    </row>
    <row r="2783" spans="1:6" ht="12.75">
      <c r="A2783" s="17" t="s">
        <v>1339</v>
      </c>
      <c r="B2783" s="31">
        <v>122003600</v>
      </c>
      <c r="C2783" s="31"/>
      <c r="D2783" s="31">
        <v>8742660</v>
      </c>
      <c r="E2783" s="17"/>
      <c r="F2783" s="14">
        <f t="shared" si="87"/>
        <v>0.07165903301214062</v>
      </c>
    </row>
    <row r="2784" spans="1:6" ht="12.75">
      <c r="A2784" s="17" t="s">
        <v>1721</v>
      </c>
      <c r="B2784" s="31">
        <v>64407600</v>
      </c>
      <c r="C2784" s="31"/>
      <c r="D2784" s="31">
        <v>4848606</v>
      </c>
      <c r="E2784" s="17"/>
      <c r="F2784" s="14">
        <f t="shared" si="87"/>
        <v>0.07528002906489296</v>
      </c>
    </row>
    <row r="2785" spans="1:6" ht="12.75">
      <c r="A2785" s="17" t="s">
        <v>1722</v>
      </c>
      <c r="B2785" s="31">
        <v>133037000</v>
      </c>
      <c r="C2785" s="31"/>
      <c r="D2785" s="31">
        <v>8321569</v>
      </c>
      <c r="E2785" s="17"/>
      <c r="F2785" s="14">
        <f t="shared" si="87"/>
        <v>0.06255078662327022</v>
      </c>
    </row>
    <row r="2786" spans="1:6" ht="12.75">
      <c r="A2786" s="17" t="s">
        <v>2490</v>
      </c>
      <c r="B2786" s="31">
        <v>79475200</v>
      </c>
      <c r="C2786" s="31"/>
      <c r="D2786" s="31">
        <v>6346490</v>
      </c>
      <c r="E2786" s="17"/>
      <c r="F2786" s="14">
        <f t="shared" si="87"/>
        <v>0.07985497362699308</v>
      </c>
    </row>
    <row r="2787" spans="1:6" ht="12.75">
      <c r="A2787" s="17" t="s">
        <v>1723</v>
      </c>
      <c r="B2787" s="31">
        <v>22998700</v>
      </c>
      <c r="C2787" s="31"/>
      <c r="D2787" s="31">
        <v>7290375</v>
      </c>
      <c r="E2787" s="17"/>
      <c r="F2787" s="14">
        <f t="shared" si="87"/>
        <v>0.3169907429550366</v>
      </c>
    </row>
    <row r="2788" spans="1:6" ht="12.75">
      <c r="A2788" s="40" t="s">
        <v>363</v>
      </c>
      <c r="B2788" s="31"/>
      <c r="C2788" s="31"/>
      <c r="D2788" s="31"/>
      <c r="E2788" s="17"/>
      <c r="F2788" s="14"/>
    </row>
    <row r="2789" spans="1:6" ht="12.75">
      <c r="A2789" s="8" t="s">
        <v>1724</v>
      </c>
      <c r="B2789" s="37">
        <f>SUM(B2790:B2795)</f>
        <v>247457000</v>
      </c>
      <c r="C2789" s="37"/>
      <c r="D2789" s="37">
        <f>SUM(D2790:D2795)</f>
        <v>18825150</v>
      </c>
      <c r="E2789" s="39"/>
      <c r="F2789" s="10">
        <f aca="true" t="shared" si="88" ref="F2789:F2820">SUM(D2789/B2789)</f>
        <v>0.07607442909273127</v>
      </c>
    </row>
    <row r="2790" spans="1:6" ht="12.75">
      <c r="A2790" s="17" t="s">
        <v>1725</v>
      </c>
      <c r="B2790" s="31">
        <v>48011100</v>
      </c>
      <c r="C2790" s="31"/>
      <c r="D2790" s="31">
        <v>3101280</v>
      </c>
      <c r="E2790" s="17"/>
      <c r="F2790" s="14">
        <f t="shared" si="88"/>
        <v>0.06459506239182189</v>
      </c>
    </row>
    <row r="2791" spans="1:6" ht="12.75">
      <c r="A2791" s="17" t="s">
        <v>1726</v>
      </c>
      <c r="B2791" s="31">
        <v>63709700</v>
      </c>
      <c r="C2791" s="31"/>
      <c r="D2791" s="31">
        <v>4799020</v>
      </c>
      <c r="E2791" s="17"/>
      <c r="F2791" s="14">
        <f t="shared" si="88"/>
        <v>0.07532636317546622</v>
      </c>
    </row>
    <row r="2792" spans="1:6" ht="12.75">
      <c r="A2792" s="17" t="s">
        <v>1727</v>
      </c>
      <c r="B2792" s="31">
        <v>57154900</v>
      </c>
      <c r="C2792" s="31"/>
      <c r="D2792" s="31">
        <v>4701510</v>
      </c>
      <c r="E2792" s="17"/>
      <c r="F2792" s="14">
        <f t="shared" si="88"/>
        <v>0.08225908889701496</v>
      </c>
    </row>
    <row r="2793" spans="1:6" ht="12.75">
      <c r="A2793" s="17" t="s">
        <v>1728</v>
      </c>
      <c r="B2793" s="31">
        <v>5892500</v>
      </c>
      <c r="C2793" s="31"/>
      <c r="D2793" s="31">
        <v>425530</v>
      </c>
      <c r="E2793" s="17"/>
      <c r="F2793" s="14">
        <f t="shared" si="88"/>
        <v>0.07221552821383113</v>
      </c>
    </row>
    <row r="2794" spans="1:6" ht="12.75">
      <c r="A2794" s="17" t="s">
        <v>1729</v>
      </c>
      <c r="B2794" s="31">
        <v>13465900</v>
      </c>
      <c r="C2794" s="31"/>
      <c r="D2794" s="31">
        <v>1102700</v>
      </c>
      <c r="E2794" s="17"/>
      <c r="F2794" s="14">
        <f t="shared" si="88"/>
        <v>0.08188832532545169</v>
      </c>
    </row>
    <row r="2795" spans="1:6" ht="12.75">
      <c r="A2795" s="17" t="s">
        <v>165</v>
      </c>
      <c r="B2795" s="31">
        <v>59222900</v>
      </c>
      <c r="C2795" s="31"/>
      <c r="D2795" s="31">
        <v>4695110</v>
      </c>
      <c r="E2795" s="17"/>
      <c r="F2795" s="14">
        <f t="shared" si="88"/>
        <v>0.07927862364051744</v>
      </c>
    </row>
    <row r="2796" spans="1:6" ht="12.75">
      <c r="A2796" s="8" t="s">
        <v>1730</v>
      </c>
      <c r="B2796" s="37">
        <f>SUM(B2797:B2804)</f>
        <v>778707600</v>
      </c>
      <c r="C2796" s="37"/>
      <c r="D2796" s="37">
        <f>SUM(D2797:D2804)</f>
        <v>62687690</v>
      </c>
      <c r="E2796" s="39"/>
      <c r="F2796" s="10">
        <f t="shared" si="88"/>
        <v>0.08050221931826529</v>
      </c>
    </row>
    <row r="2797" spans="1:6" ht="12.75">
      <c r="A2797" s="17" t="s">
        <v>1731</v>
      </c>
      <c r="B2797" s="31">
        <v>58755500</v>
      </c>
      <c r="C2797" s="31"/>
      <c r="D2797" s="31">
        <v>3899230</v>
      </c>
      <c r="E2797" s="17"/>
      <c r="F2797" s="14">
        <f t="shared" si="88"/>
        <v>0.06636365957229536</v>
      </c>
    </row>
    <row r="2798" spans="1:6" ht="12.75">
      <c r="A2798" s="17" t="s">
        <v>1732</v>
      </c>
      <c r="B2798" s="31">
        <v>86192000</v>
      </c>
      <c r="C2798" s="31"/>
      <c r="D2798" s="31">
        <v>5701890</v>
      </c>
      <c r="E2798" s="17"/>
      <c r="F2798" s="14">
        <f t="shared" si="88"/>
        <v>0.06615335529979581</v>
      </c>
    </row>
    <row r="2799" spans="1:6" ht="12.75">
      <c r="A2799" s="17" t="s">
        <v>1733</v>
      </c>
      <c r="B2799" s="31">
        <v>116658300</v>
      </c>
      <c r="C2799" s="31"/>
      <c r="D2799" s="31">
        <v>8327855</v>
      </c>
      <c r="E2799" s="17"/>
      <c r="F2799" s="14">
        <f t="shared" si="88"/>
        <v>0.07138673373433352</v>
      </c>
    </row>
    <row r="2800" spans="1:6" ht="12.75">
      <c r="A2800" s="17" t="s">
        <v>1734</v>
      </c>
      <c r="B2800" s="31">
        <v>48940500</v>
      </c>
      <c r="C2800" s="31"/>
      <c r="D2800" s="31">
        <v>3242660</v>
      </c>
      <c r="E2800" s="17"/>
      <c r="F2800" s="14">
        <f t="shared" si="88"/>
        <v>0.06625718985298475</v>
      </c>
    </row>
    <row r="2801" spans="1:6" ht="12.75">
      <c r="A2801" s="17" t="s">
        <v>1735</v>
      </c>
      <c r="B2801" s="31">
        <v>154002700</v>
      </c>
      <c r="C2801" s="31"/>
      <c r="D2801" s="31">
        <v>13005655</v>
      </c>
      <c r="E2801" s="17"/>
      <c r="F2801" s="14">
        <f t="shared" si="88"/>
        <v>0.08445082456346545</v>
      </c>
    </row>
    <row r="2802" spans="1:6" ht="12.75">
      <c r="A2802" s="17" t="s">
        <v>1736</v>
      </c>
      <c r="B2802" s="31">
        <v>132193100</v>
      </c>
      <c r="C2802" s="31"/>
      <c r="D2802" s="31">
        <v>10991645</v>
      </c>
      <c r="E2802" s="17"/>
      <c r="F2802" s="14">
        <f t="shared" si="88"/>
        <v>0.0831484018454821</v>
      </c>
    </row>
    <row r="2803" spans="1:6" ht="12.75">
      <c r="A2803" s="17" t="s">
        <v>1737</v>
      </c>
      <c r="B2803" s="31">
        <v>156955500</v>
      </c>
      <c r="C2803" s="31"/>
      <c r="D2803" s="31">
        <v>15152175</v>
      </c>
      <c r="E2803" s="17"/>
      <c r="F2803" s="14">
        <f t="shared" si="88"/>
        <v>0.09653803148026033</v>
      </c>
    </row>
    <row r="2804" spans="1:6" ht="12.75">
      <c r="A2804" s="17" t="s">
        <v>1738</v>
      </c>
      <c r="B2804" s="31">
        <v>25010000</v>
      </c>
      <c r="C2804" s="31"/>
      <c r="D2804" s="31">
        <v>2366580</v>
      </c>
      <c r="E2804" s="17"/>
      <c r="F2804" s="14">
        <f t="shared" si="88"/>
        <v>0.09462534986005598</v>
      </c>
    </row>
    <row r="2805" spans="1:6" ht="12.75">
      <c r="A2805" s="8" t="s">
        <v>1739</v>
      </c>
      <c r="B2805" s="37">
        <f>SUM(B2806:B2813)</f>
        <v>1536384600</v>
      </c>
      <c r="C2805" s="37"/>
      <c r="D2805" s="37">
        <f>SUM(D2806:D2813)</f>
        <v>137909072</v>
      </c>
      <c r="E2805" s="39"/>
      <c r="F2805" s="10">
        <f t="shared" si="88"/>
        <v>0.08976207650089697</v>
      </c>
    </row>
    <row r="2806" spans="1:6" ht="12.75">
      <c r="A2806" s="17" t="s">
        <v>1740</v>
      </c>
      <c r="B2806" s="31">
        <v>109393900</v>
      </c>
      <c r="C2806" s="31"/>
      <c r="D2806" s="31">
        <v>8464782</v>
      </c>
      <c r="E2806" s="17"/>
      <c r="F2806" s="14">
        <f t="shared" si="88"/>
        <v>0.07737892149379444</v>
      </c>
    </row>
    <row r="2807" spans="1:6" ht="12.75">
      <c r="A2807" s="17" t="s">
        <v>1741</v>
      </c>
      <c r="B2807" s="31">
        <v>19498000</v>
      </c>
      <c r="C2807" s="31"/>
      <c r="D2807" s="31">
        <v>1490320</v>
      </c>
      <c r="E2807" s="17"/>
      <c r="F2807" s="14">
        <f t="shared" si="88"/>
        <v>0.07643450610319007</v>
      </c>
    </row>
    <row r="2808" spans="1:6" ht="12.75">
      <c r="A2808" s="17" t="s">
        <v>1742</v>
      </c>
      <c r="B2808" s="31">
        <v>16248700</v>
      </c>
      <c r="C2808" s="31"/>
      <c r="D2808" s="31">
        <v>1446885</v>
      </c>
      <c r="E2808" s="17"/>
      <c r="F2808" s="14">
        <f t="shared" si="88"/>
        <v>0.08904620061912645</v>
      </c>
    </row>
    <row r="2809" spans="1:6" ht="12.75">
      <c r="A2809" s="17" t="s">
        <v>1743</v>
      </c>
      <c r="B2809" s="31">
        <v>71358600</v>
      </c>
      <c r="C2809" s="31"/>
      <c r="D2809" s="31">
        <v>6857230</v>
      </c>
      <c r="E2809" s="17"/>
      <c r="F2809" s="14">
        <f t="shared" si="88"/>
        <v>0.09609535500976757</v>
      </c>
    </row>
    <row r="2810" spans="1:6" ht="12.75">
      <c r="A2810" s="17" t="s">
        <v>1744</v>
      </c>
      <c r="B2810" s="31">
        <v>16136400</v>
      </c>
      <c r="C2810" s="31"/>
      <c r="D2810" s="31">
        <v>1209940</v>
      </c>
      <c r="E2810" s="17"/>
      <c r="F2810" s="14">
        <f t="shared" si="88"/>
        <v>0.0749820282095139</v>
      </c>
    </row>
    <row r="2811" spans="1:6" ht="12.75">
      <c r="A2811" s="17" t="s">
        <v>1745</v>
      </c>
      <c r="B2811" s="31">
        <v>330685200</v>
      </c>
      <c r="C2811" s="31"/>
      <c r="D2811" s="31">
        <v>28398580</v>
      </c>
      <c r="E2811" s="17"/>
      <c r="F2811" s="14">
        <f t="shared" si="88"/>
        <v>0.08587798909657886</v>
      </c>
    </row>
    <row r="2812" spans="1:6" ht="12.75">
      <c r="A2812" s="17" t="s">
        <v>1746</v>
      </c>
      <c r="B2812" s="31">
        <v>757969500</v>
      </c>
      <c r="C2812" s="31"/>
      <c r="D2812" s="31">
        <v>72096485</v>
      </c>
      <c r="E2812" s="17"/>
      <c r="F2812" s="14">
        <f t="shared" si="88"/>
        <v>0.09511792361038274</v>
      </c>
    </row>
    <row r="2813" spans="1:6" ht="12.75">
      <c r="A2813" s="17" t="s">
        <v>1747</v>
      </c>
      <c r="B2813" s="31">
        <v>215094300</v>
      </c>
      <c r="C2813" s="31"/>
      <c r="D2813" s="31">
        <v>17944850</v>
      </c>
      <c r="E2813" s="17"/>
      <c r="F2813" s="14">
        <f t="shared" si="88"/>
        <v>0.08342782677179265</v>
      </c>
    </row>
    <row r="2814" spans="1:6" ht="12.75">
      <c r="A2814" s="8" t="s">
        <v>1748</v>
      </c>
      <c r="B2814" s="37">
        <f>SUM(B2815:B2820)</f>
        <v>578516900</v>
      </c>
      <c r="C2814" s="37"/>
      <c r="D2814" s="37">
        <f>SUM(D2815:D2820)</f>
        <v>49715546</v>
      </c>
      <c r="E2814" s="39"/>
      <c r="F2814" s="10">
        <f t="shared" si="88"/>
        <v>0.08593620341946795</v>
      </c>
    </row>
    <row r="2815" spans="1:6" ht="12.75">
      <c r="A2815" s="17" t="s">
        <v>1749</v>
      </c>
      <c r="B2815" s="31">
        <v>163247400</v>
      </c>
      <c r="C2815" s="31"/>
      <c r="D2815" s="31">
        <v>12958758</v>
      </c>
      <c r="E2815" s="17"/>
      <c r="F2815" s="14">
        <f t="shared" si="88"/>
        <v>0.07938109887201879</v>
      </c>
    </row>
    <row r="2816" spans="1:6" ht="12.75">
      <c r="A2816" s="17" t="s">
        <v>1968</v>
      </c>
      <c r="B2816" s="31">
        <v>69931800</v>
      </c>
      <c r="C2816" s="31"/>
      <c r="D2816" s="31">
        <v>5620578</v>
      </c>
      <c r="E2816" s="17"/>
      <c r="F2816" s="14">
        <f t="shared" si="88"/>
        <v>0.08037227698986726</v>
      </c>
    </row>
    <row r="2817" spans="1:6" ht="12.75">
      <c r="A2817" s="17" t="s">
        <v>1750</v>
      </c>
      <c r="B2817" s="31">
        <v>132363900</v>
      </c>
      <c r="C2817" s="31"/>
      <c r="D2817" s="31">
        <v>9070150</v>
      </c>
      <c r="E2817" s="17"/>
      <c r="F2817" s="14">
        <f t="shared" si="88"/>
        <v>0.06852434840617419</v>
      </c>
    </row>
    <row r="2818" spans="1:6" ht="12.75">
      <c r="A2818" s="17" t="s">
        <v>1751</v>
      </c>
      <c r="B2818" s="31">
        <v>85774900</v>
      </c>
      <c r="C2818" s="31"/>
      <c r="D2818" s="31">
        <v>6247790</v>
      </c>
      <c r="E2818" s="17"/>
      <c r="F2818" s="14">
        <f t="shared" si="88"/>
        <v>0.07283937375619208</v>
      </c>
    </row>
    <row r="2819" spans="1:6" ht="12.75">
      <c r="A2819" s="17" t="s">
        <v>1752</v>
      </c>
      <c r="B2819" s="31">
        <v>100541100</v>
      </c>
      <c r="C2819" s="31"/>
      <c r="D2819" s="31">
        <v>7036920</v>
      </c>
      <c r="E2819" s="17"/>
      <c r="F2819" s="14">
        <f t="shared" si="88"/>
        <v>0.06999048150457872</v>
      </c>
    </row>
    <row r="2820" spans="1:6" ht="12.75">
      <c r="A2820" s="17" t="s">
        <v>1968</v>
      </c>
      <c r="B2820" s="31">
        <v>26657800</v>
      </c>
      <c r="C2820" s="31"/>
      <c r="D2820" s="31">
        <v>8781350</v>
      </c>
      <c r="E2820" s="17"/>
      <c r="F2820" s="14">
        <f t="shared" si="88"/>
        <v>0.32941015387616385</v>
      </c>
    </row>
    <row r="2821" spans="1:6" ht="12.75">
      <c r="A2821" s="40" t="s">
        <v>1753</v>
      </c>
      <c r="B2821" s="31"/>
      <c r="C2821" s="31"/>
      <c r="D2821" s="31"/>
      <c r="E2821" s="17"/>
      <c r="F2821" s="14"/>
    </row>
    <row r="2822" spans="1:6" ht="12.75">
      <c r="A2822" s="40"/>
      <c r="B2822" s="31"/>
      <c r="C2822" s="31"/>
      <c r="D2822" s="31"/>
      <c r="E2822" s="17"/>
      <c r="F2822" s="14"/>
    </row>
    <row r="2823" spans="1:6" ht="12.75">
      <c r="A2823" s="46" t="s">
        <v>832</v>
      </c>
      <c r="B2823" s="47"/>
      <c r="C2823" s="47"/>
      <c r="D2823" s="47"/>
      <c r="E2823" s="47"/>
      <c r="F2823" s="48"/>
    </row>
    <row r="2824" spans="1:6" ht="12.75">
      <c r="A2824" s="49"/>
      <c r="B2824" s="11"/>
      <c r="C2824" s="11"/>
      <c r="D2824" s="11"/>
      <c r="E2824" s="11"/>
      <c r="F2824" s="45"/>
    </row>
    <row r="2825" spans="1:6" ht="12.75">
      <c r="A2825" s="20" t="s">
        <v>1448</v>
      </c>
      <c r="B2825" s="5">
        <v>2003</v>
      </c>
      <c r="C2825" s="5" t="s">
        <v>1449</v>
      </c>
      <c r="D2825" s="5">
        <v>2003</v>
      </c>
      <c r="E2825" s="20"/>
      <c r="F2825" s="50"/>
    </row>
    <row r="2826" spans="1:6" ht="13.5" thickBot="1">
      <c r="A2826" s="51" t="s">
        <v>1450</v>
      </c>
      <c r="B2826" s="52" t="s">
        <v>1451</v>
      </c>
      <c r="C2826" s="51"/>
      <c r="D2826" s="51" t="s">
        <v>1452</v>
      </c>
      <c r="E2826" s="51"/>
      <c r="F2826" s="53" t="s">
        <v>1453</v>
      </c>
    </row>
    <row r="2827" spans="1:6" ht="12.75">
      <c r="A2827" s="40"/>
      <c r="B2827" s="31"/>
      <c r="C2827" s="31"/>
      <c r="D2827" s="31"/>
      <c r="E2827" s="17"/>
      <c r="F2827" s="14"/>
    </row>
    <row r="2828" spans="1:6" ht="12.75">
      <c r="A2828" s="8" t="s">
        <v>1754</v>
      </c>
      <c r="B2828" s="37">
        <f>SUM(B2829:B2837)</f>
        <v>1058527900</v>
      </c>
      <c r="C2828" s="37"/>
      <c r="D2828" s="37">
        <f>SUM(D2829:D2837)</f>
        <v>79234310</v>
      </c>
      <c r="E2828" s="39"/>
      <c r="F2828" s="10">
        <f aca="true" t="shared" si="89" ref="F2828:F2837">SUM(D2828/B2828)</f>
        <v>0.07485330334703506</v>
      </c>
    </row>
    <row r="2829" spans="1:6" ht="12.75">
      <c r="A2829" s="17" t="s">
        <v>1755</v>
      </c>
      <c r="B2829" s="31">
        <v>20906500</v>
      </c>
      <c r="C2829" s="31"/>
      <c r="D2829" s="31">
        <v>1350640</v>
      </c>
      <c r="E2829" s="17"/>
      <c r="F2829" s="14">
        <f t="shared" si="89"/>
        <v>0.06460383134431875</v>
      </c>
    </row>
    <row r="2830" spans="1:6" ht="12.75">
      <c r="A2830" s="17" t="s">
        <v>1756</v>
      </c>
      <c r="B2830" s="31">
        <v>94659800</v>
      </c>
      <c r="C2830" s="31"/>
      <c r="D2830" s="31">
        <v>8164830</v>
      </c>
      <c r="E2830" s="17"/>
      <c r="F2830" s="14">
        <f t="shared" si="89"/>
        <v>0.08625446071088255</v>
      </c>
    </row>
    <row r="2831" spans="1:6" ht="12.75">
      <c r="A2831" s="17" t="s">
        <v>1757</v>
      </c>
      <c r="B2831" s="31">
        <v>135472900</v>
      </c>
      <c r="C2831" s="31"/>
      <c r="D2831" s="31">
        <v>8236840</v>
      </c>
      <c r="E2831" s="17"/>
      <c r="F2831" s="14">
        <f t="shared" si="89"/>
        <v>0.06080064721431371</v>
      </c>
    </row>
    <row r="2832" spans="1:6" ht="12.75">
      <c r="A2832" s="17" t="s">
        <v>1758</v>
      </c>
      <c r="B2832" s="31">
        <v>407692800</v>
      </c>
      <c r="C2832" s="31"/>
      <c r="D2832" s="31">
        <v>31653530</v>
      </c>
      <c r="E2832" s="17"/>
      <c r="F2832" s="14">
        <f t="shared" si="89"/>
        <v>0.07764064020752881</v>
      </c>
    </row>
    <row r="2833" spans="1:6" ht="12.75">
      <c r="A2833" s="17" t="s">
        <v>1759</v>
      </c>
      <c r="B2833" s="31">
        <v>106793600</v>
      </c>
      <c r="C2833" s="31"/>
      <c r="D2833" s="31">
        <v>8596830</v>
      </c>
      <c r="E2833" s="17"/>
      <c r="F2833" s="14">
        <f t="shared" si="89"/>
        <v>0.08049948686063585</v>
      </c>
    </row>
    <row r="2834" spans="1:6" ht="12.75">
      <c r="A2834" s="17" t="s">
        <v>1760</v>
      </c>
      <c r="B2834" s="31">
        <v>58883800</v>
      </c>
      <c r="C2834" s="31"/>
      <c r="D2834" s="31">
        <v>3731350</v>
      </c>
      <c r="E2834" s="17"/>
      <c r="F2834" s="14">
        <f t="shared" si="89"/>
        <v>0.06336802312350766</v>
      </c>
    </row>
    <row r="2835" spans="1:6" ht="12.75">
      <c r="A2835" s="17" t="s">
        <v>1790</v>
      </c>
      <c r="B2835" s="31">
        <v>82837900</v>
      </c>
      <c r="C2835" s="31"/>
      <c r="D2835" s="31">
        <v>7197280</v>
      </c>
      <c r="E2835" s="17"/>
      <c r="F2835" s="14">
        <f t="shared" si="89"/>
        <v>0.08688390217521207</v>
      </c>
    </row>
    <row r="2836" spans="1:6" ht="12.75">
      <c r="A2836" s="17" t="s">
        <v>1791</v>
      </c>
      <c r="B2836" s="31">
        <v>23643100</v>
      </c>
      <c r="C2836" s="31"/>
      <c r="D2836" s="31">
        <v>1669680</v>
      </c>
      <c r="E2836" s="17"/>
      <c r="F2836" s="14">
        <f t="shared" si="89"/>
        <v>0.07062018094073959</v>
      </c>
    </row>
    <row r="2837" spans="1:6" ht="12.75">
      <c r="A2837" s="17" t="s">
        <v>1792</v>
      </c>
      <c r="B2837" s="31">
        <v>127637500</v>
      </c>
      <c r="C2837" s="31"/>
      <c r="D2837" s="31">
        <v>8633330</v>
      </c>
      <c r="E2837" s="17"/>
      <c r="F2837" s="14">
        <f t="shared" si="89"/>
        <v>0.06763944765449026</v>
      </c>
    </row>
    <row r="2838" spans="1:6" ht="12.75">
      <c r="A2838" s="17"/>
      <c r="B2838" s="17"/>
      <c r="C2838" s="17"/>
      <c r="D2838" s="17"/>
      <c r="E2838" s="17"/>
      <c r="F2838" s="14"/>
    </row>
    <row r="2839" spans="1:6" ht="15.75">
      <c r="A2839" s="23" t="s">
        <v>1688</v>
      </c>
      <c r="B2839" s="37">
        <f>+B2727+B2737+B2742+B2747+B2752+B2781+B2789+B2796+B2805+B2814+B2828</f>
        <v>8873808900</v>
      </c>
      <c r="C2839" s="37"/>
      <c r="D2839" s="37">
        <f>+D2727+D2737+D2742+D2747+D2752+D2781+D2789+D2796+D2805+D2814+D2828</f>
        <v>861716383</v>
      </c>
      <c r="E2839" s="39"/>
      <c r="F2839" s="10">
        <f>SUM(D2839/B2839)</f>
        <v>0.09710783641058576</v>
      </c>
    </row>
    <row r="2840" spans="1:6" ht="12.75">
      <c r="A2840" s="17"/>
      <c r="B2840" s="17"/>
      <c r="C2840" s="17"/>
      <c r="D2840" s="17"/>
      <c r="E2840" s="17"/>
      <c r="F2840" s="14"/>
    </row>
    <row r="2841" spans="1:5" ht="12.75">
      <c r="A2841" s="17" t="s">
        <v>1793</v>
      </c>
      <c r="B2841" s="17" t="s">
        <v>1794</v>
      </c>
      <c r="C2841" s="17"/>
      <c r="D2841" s="38" t="s">
        <v>1795</v>
      </c>
      <c r="E2841" s="38"/>
    </row>
    <row r="2842" spans="1:5" ht="12.75">
      <c r="A2842" s="17" t="s">
        <v>1796</v>
      </c>
      <c r="B2842" s="17" t="s">
        <v>1794</v>
      </c>
      <c r="C2842" s="17"/>
      <c r="D2842" s="38" t="s">
        <v>1795</v>
      </c>
      <c r="E2842" s="38"/>
    </row>
    <row r="2843" spans="1:5" ht="12.75">
      <c r="A2843" s="17" t="s">
        <v>1797</v>
      </c>
      <c r="B2843" s="17" t="s">
        <v>1794</v>
      </c>
      <c r="C2843" s="17"/>
      <c r="D2843" s="38" t="s">
        <v>1795</v>
      </c>
      <c r="E2843" s="38"/>
    </row>
    <row r="2844" spans="1:5" ht="12.75">
      <c r="A2844" s="17" t="s">
        <v>1798</v>
      </c>
      <c r="B2844" s="17" t="s">
        <v>1794</v>
      </c>
      <c r="C2844" s="17"/>
      <c r="D2844" s="38" t="s">
        <v>1795</v>
      </c>
      <c r="E2844" s="38"/>
    </row>
    <row r="2846" spans="1:6" ht="12.75">
      <c r="A2846" s="46" t="s">
        <v>1799</v>
      </c>
      <c r="B2846" s="47"/>
      <c r="C2846" s="47"/>
      <c r="D2846" s="47"/>
      <c r="E2846" s="47"/>
      <c r="F2846" s="48"/>
    </row>
    <row r="2847" spans="1:6" ht="12.75">
      <c r="A2847" s="49"/>
      <c r="B2847" s="11"/>
      <c r="C2847" s="11"/>
      <c r="D2847" s="11"/>
      <c r="E2847" s="11"/>
      <c r="F2847" s="45"/>
    </row>
    <row r="2848" spans="1:6" ht="12.75">
      <c r="A2848" s="20" t="s">
        <v>1448</v>
      </c>
      <c r="B2848" s="5">
        <v>2003</v>
      </c>
      <c r="C2848" s="5" t="s">
        <v>1449</v>
      </c>
      <c r="D2848" s="5">
        <v>2003</v>
      </c>
      <c r="E2848" s="20"/>
      <c r="F2848" s="50"/>
    </row>
    <row r="2849" spans="1:6" ht="13.5" thickBot="1">
      <c r="A2849" s="51" t="s">
        <v>1450</v>
      </c>
      <c r="B2849" s="52" t="s">
        <v>1451</v>
      </c>
      <c r="C2849" s="51"/>
      <c r="D2849" s="51" t="s">
        <v>1452</v>
      </c>
      <c r="E2849" s="51"/>
      <c r="F2849" s="53" t="s">
        <v>1453</v>
      </c>
    </row>
    <row r="2850" spans="1:6" ht="12.75">
      <c r="A2850" s="11"/>
      <c r="B2850" s="13"/>
      <c r="C2850" s="13"/>
      <c r="D2850" s="13"/>
      <c r="E2850" s="11"/>
      <c r="F2850" s="45"/>
    </row>
    <row r="2851" spans="1:6" ht="12.75">
      <c r="A2851" s="8" t="s">
        <v>1800</v>
      </c>
      <c r="B2851" s="37">
        <f>SUM(B2852:B2860)</f>
        <v>320280000</v>
      </c>
      <c r="C2851" s="37"/>
      <c r="D2851" s="37">
        <f>SUM(D2852:D2860)</f>
        <v>265020661</v>
      </c>
      <c r="E2851" s="39"/>
      <c r="F2851" s="10">
        <f aca="true" t="shared" si="90" ref="F2851:F2875">SUM(D2851/B2851)</f>
        <v>0.827465533283377</v>
      </c>
    </row>
    <row r="2852" spans="1:6" ht="12.75">
      <c r="A2852" s="17" t="s">
        <v>113</v>
      </c>
      <c r="B2852" s="31">
        <v>28436500</v>
      </c>
      <c r="C2852" s="31"/>
      <c r="D2852" s="31">
        <v>22200413</v>
      </c>
      <c r="E2852" s="17"/>
      <c r="F2852" s="14">
        <f t="shared" si="90"/>
        <v>0.7807013169693879</v>
      </c>
    </row>
    <row r="2853" spans="1:6" ht="12.75">
      <c r="A2853" s="17" t="s">
        <v>1801</v>
      </c>
      <c r="B2853" s="31">
        <v>55136300</v>
      </c>
      <c r="C2853" s="31"/>
      <c r="D2853" s="31">
        <v>48046088</v>
      </c>
      <c r="E2853" s="17"/>
      <c r="F2853" s="14">
        <f t="shared" si="90"/>
        <v>0.8714057345160992</v>
      </c>
    </row>
    <row r="2854" spans="1:6" ht="12.75">
      <c r="A2854" s="17" t="s">
        <v>905</v>
      </c>
      <c r="B2854" s="31">
        <v>26830800</v>
      </c>
      <c r="C2854" s="31"/>
      <c r="D2854" s="31">
        <v>21045035</v>
      </c>
      <c r="E2854" s="17"/>
      <c r="F2854" s="14">
        <f t="shared" si="90"/>
        <v>0.7843610701134517</v>
      </c>
    </row>
    <row r="2855" spans="1:6" ht="12.75">
      <c r="A2855" s="17" t="s">
        <v>1802</v>
      </c>
      <c r="B2855" s="31">
        <v>20951200</v>
      </c>
      <c r="C2855" s="31"/>
      <c r="D2855" s="31">
        <v>16336298</v>
      </c>
      <c r="E2855" s="17"/>
      <c r="F2855" s="14">
        <f t="shared" si="90"/>
        <v>0.7797308984688228</v>
      </c>
    </row>
    <row r="2856" spans="1:6" ht="12.75">
      <c r="A2856" s="17" t="s">
        <v>1803</v>
      </c>
      <c r="B2856" s="31">
        <v>36146700</v>
      </c>
      <c r="C2856" s="31"/>
      <c r="D2856" s="31">
        <v>29369734</v>
      </c>
      <c r="E2856" s="17"/>
      <c r="F2856" s="14">
        <f t="shared" si="90"/>
        <v>0.8125149460393342</v>
      </c>
    </row>
    <row r="2857" spans="1:6" ht="12.75">
      <c r="A2857" s="17" t="s">
        <v>282</v>
      </c>
      <c r="B2857" s="31">
        <v>30606400</v>
      </c>
      <c r="C2857" s="31"/>
      <c r="D2857" s="31">
        <v>26117167</v>
      </c>
      <c r="E2857" s="17"/>
      <c r="F2857" s="14">
        <f t="shared" si="90"/>
        <v>0.8533237166082911</v>
      </c>
    </row>
    <row r="2858" spans="1:6" ht="12.75">
      <c r="A2858" s="17" t="s">
        <v>1804</v>
      </c>
      <c r="B2858" s="31">
        <v>19167900</v>
      </c>
      <c r="C2858" s="31"/>
      <c r="D2858" s="31">
        <v>16941737</v>
      </c>
      <c r="E2858" s="17"/>
      <c r="F2858" s="14">
        <f t="shared" si="90"/>
        <v>0.8838598385842998</v>
      </c>
    </row>
    <row r="2859" spans="1:6" ht="12.75">
      <c r="A2859" s="17" t="s">
        <v>1805</v>
      </c>
      <c r="B2859" s="31">
        <v>15827800</v>
      </c>
      <c r="C2859" s="31"/>
      <c r="D2859" s="31">
        <v>11710159</v>
      </c>
      <c r="E2859" s="17"/>
      <c r="F2859" s="14">
        <f t="shared" si="90"/>
        <v>0.7398475467215911</v>
      </c>
    </row>
    <row r="2860" spans="1:6" ht="12.75">
      <c r="A2860" s="17" t="s">
        <v>1806</v>
      </c>
      <c r="B2860" s="31">
        <v>87176400</v>
      </c>
      <c r="C2860" s="31"/>
      <c r="D2860" s="31">
        <v>73254030</v>
      </c>
      <c r="E2860" s="17"/>
      <c r="F2860" s="14">
        <f t="shared" si="90"/>
        <v>0.840296571090341</v>
      </c>
    </row>
    <row r="2861" spans="1:6" ht="12.75">
      <c r="A2861" s="8" t="s">
        <v>1807</v>
      </c>
      <c r="B2861" s="37">
        <f>SUM(B2862:B2879)</f>
        <v>515250600</v>
      </c>
      <c r="C2861" s="37"/>
      <c r="D2861" s="37">
        <f>SUM(D2862:D2879)</f>
        <v>378084443</v>
      </c>
      <c r="E2861" s="39"/>
      <c r="F2861" s="10">
        <f t="shared" si="90"/>
        <v>0.7337874870985109</v>
      </c>
    </row>
    <row r="2862" spans="1:6" ht="12.75">
      <c r="A2862" s="17" t="s">
        <v>1808</v>
      </c>
      <c r="B2862" s="31">
        <v>29177400</v>
      </c>
      <c r="C2862" s="31"/>
      <c r="D2862" s="31">
        <v>22130916</v>
      </c>
      <c r="E2862" s="17"/>
      <c r="F2862" s="14">
        <f t="shared" si="90"/>
        <v>0.7584951366468569</v>
      </c>
    </row>
    <row r="2863" spans="1:6" ht="12.75">
      <c r="A2863" s="17" t="s">
        <v>1809</v>
      </c>
      <c r="B2863" s="31">
        <v>18568700</v>
      </c>
      <c r="C2863" s="31"/>
      <c r="D2863" s="31">
        <v>14175298</v>
      </c>
      <c r="E2863" s="17"/>
      <c r="F2863" s="14">
        <f t="shared" si="90"/>
        <v>0.7633974376235277</v>
      </c>
    </row>
    <row r="2864" spans="1:6" ht="12.75">
      <c r="A2864" s="17" t="s">
        <v>1810</v>
      </c>
      <c r="B2864" s="31">
        <v>18468900</v>
      </c>
      <c r="C2864" s="31"/>
      <c r="D2864" s="31">
        <v>13454594</v>
      </c>
      <c r="E2864" s="17"/>
      <c r="F2864" s="14">
        <f t="shared" si="90"/>
        <v>0.7285000189507768</v>
      </c>
    </row>
    <row r="2865" spans="1:6" ht="12.75">
      <c r="A2865" s="17" t="s">
        <v>1811</v>
      </c>
      <c r="B2865" s="31">
        <v>25101400</v>
      </c>
      <c r="C2865" s="31"/>
      <c r="D2865" s="31">
        <v>18074266</v>
      </c>
      <c r="E2865" s="17"/>
      <c r="F2865" s="14">
        <f t="shared" si="90"/>
        <v>0.720050116726557</v>
      </c>
    </row>
    <row r="2866" spans="1:6" ht="12.75">
      <c r="A2866" s="17" t="s">
        <v>1812</v>
      </c>
      <c r="B2866" s="31">
        <v>80754100</v>
      </c>
      <c r="C2866" s="31"/>
      <c r="D2866" s="31">
        <v>71816927</v>
      </c>
      <c r="E2866" s="17"/>
      <c r="F2866" s="14">
        <f t="shared" si="90"/>
        <v>0.8893285542158231</v>
      </c>
    </row>
    <row r="2867" spans="1:6" ht="12.75">
      <c r="A2867" s="17" t="s">
        <v>2545</v>
      </c>
      <c r="B2867" s="31">
        <v>64734800</v>
      </c>
      <c r="C2867" s="31"/>
      <c r="D2867" s="31">
        <v>54915586</v>
      </c>
      <c r="E2867" s="17"/>
      <c r="F2867" s="14">
        <f t="shared" si="90"/>
        <v>0.8483162997336826</v>
      </c>
    </row>
    <row r="2868" spans="1:6" ht="12.75">
      <c r="A2868" s="17" t="s">
        <v>1813</v>
      </c>
      <c r="B2868" s="31">
        <v>19917300</v>
      </c>
      <c r="C2868" s="31"/>
      <c r="D2868" s="31">
        <v>16860120</v>
      </c>
      <c r="E2868" s="17"/>
      <c r="F2868" s="14">
        <f t="shared" si="90"/>
        <v>0.8465063035652423</v>
      </c>
    </row>
    <row r="2869" spans="1:6" ht="12.75">
      <c r="A2869" s="17" t="s">
        <v>965</v>
      </c>
      <c r="B2869" s="31">
        <v>32353300</v>
      </c>
      <c r="C2869" s="31"/>
      <c r="D2869" s="31">
        <v>26769632</v>
      </c>
      <c r="E2869" s="17"/>
      <c r="F2869" s="14">
        <f t="shared" si="90"/>
        <v>0.8274158122973545</v>
      </c>
    </row>
    <row r="2870" spans="1:6" ht="12.75">
      <c r="A2870" s="17" t="s">
        <v>1814</v>
      </c>
      <c r="B2870" s="31">
        <v>18597300</v>
      </c>
      <c r="C2870" s="31"/>
      <c r="D2870" s="31">
        <v>16087071</v>
      </c>
      <c r="E2870" s="17"/>
      <c r="F2870" s="14">
        <f t="shared" si="90"/>
        <v>0.8650218580116469</v>
      </c>
    </row>
    <row r="2871" spans="1:6" ht="12.75">
      <c r="A2871" s="17" t="s">
        <v>1815</v>
      </c>
      <c r="B2871" s="31">
        <v>30767500</v>
      </c>
      <c r="C2871" s="31"/>
      <c r="D2871" s="31">
        <v>25865567</v>
      </c>
      <c r="E2871" s="17"/>
      <c r="F2871" s="14">
        <f t="shared" si="90"/>
        <v>0.8406782156496303</v>
      </c>
    </row>
    <row r="2872" spans="1:6" ht="12.75">
      <c r="A2872" s="17" t="s">
        <v>849</v>
      </c>
      <c r="B2872" s="31">
        <v>45954900</v>
      </c>
      <c r="C2872" s="31"/>
      <c r="D2872" s="31">
        <v>42352686</v>
      </c>
      <c r="E2872" s="17"/>
      <c r="F2872" s="14">
        <f t="shared" si="90"/>
        <v>0.9216141477840231</v>
      </c>
    </row>
    <row r="2873" spans="1:6" ht="12.75">
      <c r="A2873" s="17" t="s">
        <v>1816</v>
      </c>
      <c r="B2873" s="31">
        <v>6292700</v>
      </c>
      <c r="C2873" s="31"/>
      <c r="D2873" s="31">
        <v>5170155</v>
      </c>
      <c r="E2873" s="17"/>
      <c r="F2873" s="14">
        <f t="shared" si="90"/>
        <v>0.8216115498911437</v>
      </c>
    </row>
    <row r="2874" spans="1:6" ht="12.75">
      <c r="A2874" s="17" t="s">
        <v>1817</v>
      </c>
      <c r="B2874" s="31">
        <v>20072600</v>
      </c>
      <c r="C2874" s="31"/>
      <c r="D2874" s="31">
        <v>15472725</v>
      </c>
      <c r="E2874" s="17"/>
      <c r="F2874" s="14">
        <f t="shared" si="90"/>
        <v>0.7708381076691609</v>
      </c>
    </row>
    <row r="2875" spans="1:6" ht="12.75">
      <c r="A2875" s="17" t="s">
        <v>1818</v>
      </c>
      <c r="B2875" s="31">
        <v>32893900</v>
      </c>
      <c r="C2875" s="31"/>
      <c r="D2875" s="31">
        <v>11163490</v>
      </c>
      <c r="E2875" s="17"/>
      <c r="F2875" s="14">
        <f t="shared" si="90"/>
        <v>0.339378729794886</v>
      </c>
    </row>
    <row r="2876" spans="1:6" ht="12.75">
      <c r="A2876" s="40" t="s">
        <v>1761</v>
      </c>
      <c r="B2876" s="31"/>
      <c r="C2876" s="31"/>
      <c r="D2876" s="31"/>
      <c r="E2876" s="17"/>
      <c r="F2876" s="14"/>
    </row>
    <row r="2877" spans="1:6" ht="12.75">
      <c r="A2877" s="17" t="s">
        <v>1819</v>
      </c>
      <c r="B2877" s="31">
        <v>25497600</v>
      </c>
      <c r="C2877" s="31"/>
      <c r="D2877" s="31">
        <v>7397780</v>
      </c>
      <c r="E2877" s="17"/>
      <c r="F2877" s="14">
        <f>SUM(D2877/B2877)</f>
        <v>0.2901363265562249</v>
      </c>
    </row>
    <row r="2878" spans="1:6" ht="12.75">
      <c r="A2878" s="40" t="s">
        <v>1761</v>
      </c>
      <c r="B2878" s="31"/>
      <c r="C2878" s="31"/>
      <c r="D2878" s="31"/>
      <c r="E2878" s="17"/>
      <c r="F2878" s="14"/>
    </row>
    <row r="2879" spans="1:6" ht="12.75">
      <c r="A2879" s="17" t="s">
        <v>932</v>
      </c>
      <c r="B2879" s="31">
        <v>46098200</v>
      </c>
      <c r="C2879" s="31"/>
      <c r="D2879" s="31">
        <v>16377630</v>
      </c>
      <c r="E2879" s="17"/>
      <c r="F2879" s="14">
        <f>SUM(D2879/B2879)</f>
        <v>0.35527699563106585</v>
      </c>
    </row>
    <row r="2880" spans="1:6" ht="12.75">
      <c r="A2880" s="40" t="s">
        <v>1761</v>
      </c>
      <c r="B2880" s="31"/>
      <c r="C2880" s="31"/>
      <c r="D2880" s="31"/>
      <c r="E2880" s="17"/>
      <c r="F2880" s="14"/>
    </row>
    <row r="2881" spans="1:6" ht="12.75">
      <c r="A2881" s="8" t="s">
        <v>1820</v>
      </c>
      <c r="B2881" s="37">
        <v>488284600</v>
      </c>
      <c r="C2881" s="37"/>
      <c r="D2881" s="37">
        <v>428093973</v>
      </c>
      <c r="E2881" s="39"/>
      <c r="F2881" s="10">
        <f aca="true" t="shared" si="91" ref="F2881:F2898">SUM(D2881/B2881)</f>
        <v>0.876730441631786</v>
      </c>
    </row>
    <row r="2882" spans="1:6" ht="12.75">
      <c r="A2882" s="8" t="s">
        <v>1821</v>
      </c>
      <c r="B2882" s="37">
        <f>SUM(B2883:B2886)</f>
        <v>172218400</v>
      </c>
      <c r="C2882" s="37"/>
      <c r="D2882" s="37">
        <f>SUM(D2883:D2886)</f>
        <v>151343596</v>
      </c>
      <c r="E2882" s="39"/>
      <c r="F2882" s="10">
        <f t="shared" si="91"/>
        <v>0.8787887705378752</v>
      </c>
    </row>
    <row r="2883" spans="1:6" ht="12.75">
      <c r="A2883" s="17" t="s">
        <v>1318</v>
      </c>
      <c r="B2883" s="31">
        <v>13988000</v>
      </c>
      <c r="C2883" s="31"/>
      <c r="D2883" s="31">
        <v>12196958</v>
      </c>
      <c r="E2883" s="17"/>
      <c r="F2883" s="14">
        <f t="shared" si="91"/>
        <v>0.8719586788676008</v>
      </c>
    </row>
    <row r="2884" spans="1:6" ht="12.75">
      <c r="A2884" s="17" t="s">
        <v>2198</v>
      </c>
      <c r="B2884" s="31">
        <v>81211000</v>
      </c>
      <c r="C2884" s="31"/>
      <c r="D2884" s="31">
        <v>71759211</v>
      </c>
      <c r="E2884" s="17"/>
      <c r="F2884" s="14">
        <f t="shared" si="91"/>
        <v>0.8836144241543633</v>
      </c>
    </row>
    <row r="2885" spans="1:6" ht="12.75">
      <c r="A2885" s="17" t="s">
        <v>103</v>
      </c>
      <c r="B2885" s="31">
        <v>27533400</v>
      </c>
      <c r="C2885" s="31"/>
      <c r="D2885" s="31">
        <v>23997453</v>
      </c>
      <c r="E2885" s="17"/>
      <c r="F2885" s="14">
        <f t="shared" si="91"/>
        <v>0.8715760857721894</v>
      </c>
    </row>
    <row r="2886" spans="1:6" ht="12.75">
      <c r="A2886" s="17" t="s">
        <v>40</v>
      </c>
      <c r="B2886" s="31">
        <v>49486000</v>
      </c>
      <c r="C2886" s="31"/>
      <c r="D2886" s="31">
        <v>43389974</v>
      </c>
      <c r="E2886" s="17"/>
      <c r="F2886" s="14">
        <f t="shared" si="91"/>
        <v>0.8768131188619004</v>
      </c>
    </row>
    <row r="2887" spans="1:6" ht="12.75">
      <c r="A2887" s="8" t="s">
        <v>104</v>
      </c>
      <c r="B2887" s="37">
        <f>SUM(B2888:B2894)</f>
        <v>536026100</v>
      </c>
      <c r="C2887" s="37"/>
      <c r="D2887" s="37">
        <f>SUM(D2888:D2894)</f>
        <v>445467469</v>
      </c>
      <c r="E2887" s="39"/>
      <c r="F2887" s="10">
        <f t="shared" si="91"/>
        <v>0.8310555568096404</v>
      </c>
    </row>
    <row r="2888" spans="1:6" ht="12.75">
      <c r="A2888" s="17" t="s">
        <v>105</v>
      </c>
      <c r="B2888" s="31">
        <v>17847100</v>
      </c>
      <c r="C2888" s="31"/>
      <c r="D2888" s="31">
        <v>12566201</v>
      </c>
      <c r="E2888" s="17"/>
      <c r="F2888" s="14">
        <f t="shared" si="91"/>
        <v>0.7041032436642368</v>
      </c>
    </row>
    <row r="2889" spans="1:6" ht="12.75">
      <c r="A2889" s="17" t="s">
        <v>2253</v>
      </c>
      <c r="B2889" s="31">
        <v>73594400</v>
      </c>
      <c r="C2889" s="31"/>
      <c r="D2889" s="31">
        <v>64963552</v>
      </c>
      <c r="E2889" s="17"/>
      <c r="F2889" s="14">
        <f t="shared" si="91"/>
        <v>0.8827241203135021</v>
      </c>
    </row>
    <row r="2890" spans="1:6" ht="12.75">
      <c r="A2890" s="17" t="s">
        <v>996</v>
      </c>
      <c r="B2890" s="31">
        <v>125392000</v>
      </c>
      <c r="C2890" s="31"/>
      <c r="D2890" s="31">
        <v>100469246</v>
      </c>
      <c r="E2890" s="17"/>
      <c r="F2890" s="14">
        <f t="shared" si="91"/>
        <v>0.8012412753604695</v>
      </c>
    </row>
    <row r="2891" spans="1:6" ht="12.75">
      <c r="A2891" s="17" t="s">
        <v>106</v>
      </c>
      <c r="B2891" s="31">
        <v>36948900</v>
      </c>
      <c r="C2891" s="31"/>
      <c r="D2891" s="31">
        <v>26449052</v>
      </c>
      <c r="E2891" s="17"/>
      <c r="F2891" s="14">
        <f t="shared" si="91"/>
        <v>0.7158278595573887</v>
      </c>
    </row>
    <row r="2892" spans="1:6" ht="12.75">
      <c r="A2892" s="17" t="s">
        <v>107</v>
      </c>
      <c r="B2892" s="31">
        <v>185112500</v>
      </c>
      <c r="C2892" s="31"/>
      <c r="D2892" s="31">
        <v>159022467</v>
      </c>
      <c r="E2892" s="17"/>
      <c r="F2892" s="14">
        <f t="shared" si="91"/>
        <v>0.8590585022621379</v>
      </c>
    </row>
    <row r="2893" spans="1:6" ht="12.75">
      <c r="A2893" s="17" t="s">
        <v>108</v>
      </c>
      <c r="B2893" s="31">
        <v>35064500</v>
      </c>
      <c r="C2893" s="31"/>
      <c r="D2893" s="31">
        <v>26441893</v>
      </c>
      <c r="E2893" s="17"/>
      <c r="F2893" s="14">
        <f t="shared" si="91"/>
        <v>0.754092971523906</v>
      </c>
    </row>
    <row r="2894" spans="1:6" ht="12.75">
      <c r="A2894" s="17" t="s">
        <v>109</v>
      </c>
      <c r="B2894" s="31">
        <v>62066700</v>
      </c>
      <c r="C2894" s="31"/>
      <c r="D2894" s="31">
        <v>55555058</v>
      </c>
      <c r="E2894" s="17"/>
      <c r="F2894" s="14">
        <f t="shared" si="91"/>
        <v>0.8950863828751972</v>
      </c>
    </row>
    <row r="2895" spans="1:6" ht="12.75">
      <c r="A2895" s="8" t="s">
        <v>1828</v>
      </c>
      <c r="B2895" s="37">
        <f>SUM(B2896:B2898)</f>
        <v>327928200</v>
      </c>
      <c r="C2895" s="37"/>
      <c r="D2895" s="37">
        <f>SUM(D2896:D2898)</f>
        <v>265731813</v>
      </c>
      <c r="E2895" s="39"/>
      <c r="F2895" s="10">
        <f t="shared" si="91"/>
        <v>0.810335350848143</v>
      </c>
    </row>
    <row r="2896" spans="1:6" ht="12.75">
      <c r="A2896" s="17" t="s">
        <v>1829</v>
      </c>
      <c r="B2896" s="31">
        <v>76872300</v>
      </c>
      <c r="C2896" s="31"/>
      <c r="D2896" s="31">
        <v>65111583</v>
      </c>
      <c r="E2896" s="17"/>
      <c r="F2896" s="14">
        <f t="shared" si="91"/>
        <v>0.8470096900964327</v>
      </c>
    </row>
    <row r="2897" spans="1:6" ht="12.75">
      <c r="A2897" s="17" t="s">
        <v>1830</v>
      </c>
      <c r="B2897" s="31">
        <v>128363500</v>
      </c>
      <c r="C2897" s="31"/>
      <c r="D2897" s="31">
        <v>106939992</v>
      </c>
      <c r="E2897" s="17"/>
      <c r="F2897" s="14">
        <f t="shared" si="91"/>
        <v>0.8331028057041137</v>
      </c>
    </row>
    <row r="2898" spans="1:6" ht="12.75">
      <c r="A2898" s="17" t="s">
        <v>1831</v>
      </c>
      <c r="B2898" s="31">
        <v>122692400</v>
      </c>
      <c r="C2898" s="31"/>
      <c r="D2898" s="31">
        <v>93680238</v>
      </c>
      <c r="E2898" s="17"/>
      <c r="F2898" s="14">
        <f t="shared" si="91"/>
        <v>0.7635374155204397</v>
      </c>
    </row>
    <row r="2901" spans="1:6" ht="12.75">
      <c r="A2901" s="46" t="s">
        <v>1799</v>
      </c>
      <c r="B2901" s="47"/>
      <c r="C2901" s="47"/>
      <c r="D2901" s="47"/>
      <c r="E2901" s="47"/>
      <c r="F2901" s="48"/>
    </row>
    <row r="2902" spans="1:6" ht="12.75">
      <c r="A2902" s="49"/>
      <c r="B2902" s="11"/>
      <c r="C2902" s="11"/>
      <c r="D2902" s="11"/>
      <c r="E2902" s="11"/>
      <c r="F2902" s="45"/>
    </row>
    <row r="2903" spans="1:6" ht="12.75">
      <c r="A2903" s="20" t="s">
        <v>1448</v>
      </c>
      <c r="B2903" s="5">
        <v>2003</v>
      </c>
      <c r="C2903" s="5" t="s">
        <v>1449</v>
      </c>
      <c r="D2903" s="5">
        <v>2003</v>
      </c>
      <c r="E2903" s="20"/>
      <c r="F2903" s="50"/>
    </row>
    <row r="2904" spans="1:6" ht="13.5" thickBot="1">
      <c r="A2904" s="51" t="s">
        <v>1450</v>
      </c>
      <c r="B2904" s="52" t="s">
        <v>1451</v>
      </c>
      <c r="C2904" s="51"/>
      <c r="D2904" s="51" t="s">
        <v>1452</v>
      </c>
      <c r="E2904" s="51"/>
      <c r="F2904" s="53" t="s">
        <v>1453</v>
      </c>
    </row>
    <row r="2905" spans="1:6" ht="12.75">
      <c r="A2905" s="11"/>
      <c r="B2905" s="13"/>
      <c r="C2905" s="13"/>
      <c r="D2905" s="13"/>
      <c r="E2905" s="11"/>
      <c r="F2905" s="45"/>
    </row>
    <row r="2906" spans="1:6" ht="12.75">
      <c r="A2906" s="8" t="s">
        <v>1832</v>
      </c>
      <c r="B2906" s="37">
        <f>SUM(B2907:B2910)</f>
        <v>263384200</v>
      </c>
      <c r="C2906" s="37"/>
      <c r="D2906" s="37">
        <f>SUM(D2907:D2910)</f>
        <v>222349191</v>
      </c>
      <c r="E2906" s="39"/>
      <c r="F2906" s="10">
        <f aca="true" t="shared" si="92" ref="F2906:F2917">SUM(D2906/B2906)</f>
        <v>0.8442009467538296</v>
      </c>
    </row>
    <row r="2907" spans="1:6" ht="12.75">
      <c r="A2907" s="17" t="s">
        <v>2202</v>
      </c>
      <c r="B2907" s="31">
        <v>29276100</v>
      </c>
      <c r="C2907" s="31"/>
      <c r="D2907" s="31">
        <v>20314019</v>
      </c>
      <c r="E2907" s="17"/>
      <c r="F2907" s="14">
        <f t="shared" si="92"/>
        <v>0.693877224083809</v>
      </c>
    </row>
    <row r="2908" spans="1:6" ht="12.75">
      <c r="A2908" s="17" t="s">
        <v>1833</v>
      </c>
      <c r="B2908" s="31">
        <v>33416800</v>
      </c>
      <c r="C2908" s="31"/>
      <c r="D2908" s="31">
        <v>28332870</v>
      </c>
      <c r="E2908" s="17"/>
      <c r="F2908" s="14">
        <f t="shared" si="92"/>
        <v>0.8478630509204951</v>
      </c>
    </row>
    <row r="2909" spans="1:6" ht="12.75">
      <c r="A2909" s="17" t="s">
        <v>1834</v>
      </c>
      <c r="B2909" s="31">
        <v>169545900</v>
      </c>
      <c r="C2909" s="31"/>
      <c r="D2909" s="31">
        <v>148125238</v>
      </c>
      <c r="E2909" s="17"/>
      <c r="F2909" s="14">
        <f t="shared" si="92"/>
        <v>0.8736586257762647</v>
      </c>
    </row>
    <row r="2910" spans="1:6" ht="12.75">
      <c r="A2910" s="17" t="s">
        <v>2231</v>
      </c>
      <c r="B2910" s="31">
        <v>31145400</v>
      </c>
      <c r="C2910" s="31"/>
      <c r="D2910" s="31">
        <v>25577064</v>
      </c>
      <c r="E2910" s="17"/>
      <c r="F2910" s="14">
        <f t="shared" si="92"/>
        <v>0.8212148182396116</v>
      </c>
    </row>
    <row r="2911" spans="1:6" ht="12.75">
      <c r="A2911" s="8" t="s">
        <v>1835</v>
      </c>
      <c r="B2911" s="37">
        <f>SUM(B2912:B2917)</f>
        <v>1088563400</v>
      </c>
      <c r="C2911" s="37"/>
      <c r="D2911" s="37">
        <f>SUM(D2912:D2917)</f>
        <v>939410409</v>
      </c>
      <c r="E2911" s="39"/>
      <c r="F2911" s="10">
        <f t="shared" si="92"/>
        <v>0.8629818061125333</v>
      </c>
    </row>
    <row r="2912" spans="1:6" ht="12.75">
      <c r="A2912" s="17" t="s">
        <v>1836</v>
      </c>
      <c r="B2912" s="31">
        <v>92563800</v>
      </c>
      <c r="C2912" s="31"/>
      <c r="D2912" s="31">
        <v>79775782</v>
      </c>
      <c r="E2912" s="17"/>
      <c r="F2912" s="14">
        <f t="shared" si="92"/>
        <v>0.8618464453706525</v>
      </c>
    </row>
    <row r="2913" spans="1:6" ht="12.75">
      <c r="A2913" s="17" t="s">
        <v>1837</v>
      </c>
      <c r="B2913" s="31">
        <v>26544000</v>
      </c>
      <c r="C2913" s="31"/>
      <c r="D2913" s="31">
        <v>22993232</v>
      </c>
      <c r="E2913" s="17"/>
      <c r="F2913" s="14">
        <f t="shared" si="92"/>
        <v>0.8662308619650392</v>
      </c>
    </row>
    <row r="2914" spans="1:6" ht="12.75">
      <c r="A2914" s="17" t="s">
        <v>1838</v>
      </c>
      <c r="B2914" s="31">
        <v>43542100</v>
      </c>
      <c r="C2914" s="31"/>
      <c r="D2914" s="31">
        <v>40010806</v>
      </c>
      <c r="E2914" s="17"/>
      <c r="F2914" s="14">
        <f t="shared" si="92"/>
        <v>0.918899318131188</v>
      </c>
    </row>
    <row r="2915" spans="1:6" ht="12.75">
      <c r="A2915" s="17" t="s">
        <v>1839</v>
      </c>
      <c r="B2915" s="31">
        <v>168004300</v>
      </c>
      <c r="C2915" s="31"/>
      <c r="D2915" s="31">
        <v>148864579</v>
      </c>
      <c r="E2915" s="17"/>
      <c r="F2915" s="14">
        <f t="shared" si="92"/>
        <v>0.886076005197486</v>
      </c>
    </row>
    <row r="2916" spans="1:6" ht="12.75">
      <c r="A2916" s="17" t="s">
        <v>1840</v>
      </c>
      <c r="B2916" s="31">
        <v>696363300</v>
      </c>
      <c r="C2916" s="31"/>
      <c r="D2916" s="31">
        <v>597298798</v>
      </c>
      <c r="E2916" s="17"/>
      <c r="F2916" s="14">
        <f t="shared" si="92"/>
        <v>0.8577402025638055</v>
      </c>
    </row>
    <row r="2917" spans="1:6" ht="12.75">
      <c r="A2917" s="17" t="s">
        <v>907</v>
      </c>
      <c r="B2917" s="31">
        <v>61545900</v>
      </c>
      <c r="C2917" s="31"/>
      <c r="D2917" s="31">
        <v>50467212</v>
      </c>
      <c r="E2917" s="17"/>
      <c r="F2917" s="14">
        <f t="shared" si="92"/>
        <v>0.819993078336656</v>
      </c>
    </row>
    <row r="2918" spans="1:6" ht="12.75">
      <c r="A2918" s="17"/>
      <c r="B2918" s="31"/>
      <c r="C2918" s="31"/>
      <c r="D2918" s="31"/>
      <c r="E2918" s="17"/>
      <c r="F2918" s="14"/>
    </row>
    <row r="2919" spans="1:6" ht="12.75">
      <c r="A2919" s="17"/>
      <c r="B2919" s="17"/>
      <c r="C2919" s="17"/>
      <c r="D2919" s="17"/>
      <c r="E2919" s="17"/>
      <c r="F2919" s="14"/>
    </row>
    <row r="2920" spans="1:6" ht="15.75">
      <c r="A2920" s="23" t="s">
        <v>1688</v>
      </c>
      <c r="B2920" s="37">
        <f>+B2851+B2861+B2881+B2882+B2887+B2895+B2906+B2911</f>
        <v>3711935500</v>
      </c>
      <c r="C2920" s="37"/>
      <c r="D2920" s="37">
        <f>+D2851+D2861+D2881+D2882+D2887+D2895+D2906+D2911</f>
        <v>3095501555</v>
      </c>
      <c r="E2920" s="39"/>
      <c r="F2920" s="10">
        <f>SUM(D2920/B2920)</f>
        <v>0.8339319352397152</v>
      </c>
    </row>
    <row r="2921" spans="1:6" ht="12.75">
      <c r="A2921" s="17"/>
      <c r="B2921" s="17"/>
      <c r="C2921" s="17"/>
      <c r="D2921" s="17"/>
      <c r="E2921" s="17"/>
      <c r="F2921" s="14"/>
    </row>
    <row r="2922" spans="1:6" ht="12.75">
      <c r="A2922" s="17"/>
      <c r="B2922" s="17"/>
      <c r="C2922" s="17"/>
      <c r="D2922" s="17"/>
      <c r="E2922" s="17"/>
      <c r="F2922" s="33"/>
    </row>
    <row r="2923" spans="1:6" ht="12.75">
      <c r="A2923" s="17"/>
      <c r="B2923" s="17"/>
      <c r="C2923" s="17"/>
      <c r="D2923" s="17"/>
      <c r="E2923" s="17"/>
      <c r="F2923" s="33"/>
    </row>
    <row r="2924" spans="1:6" ht="12.75">
      <c r="A2924" s="17"/>
      <c r="B2924" s="17"/>
      <c r="C2924" s="17"/>
      <c r="D2924" s="17"/>
      <c r="E2924" s="17"/>
      <c r="F2924" s="33"/>
    </row>
    <row r="2925" spans="1:6" ht="12.75">
      <c r="A2925" s="17"/>
      <c r="B2925" s="17"/>
      <c r="C2925" s="17"/>
      <c r="D2925" s="17"/>
      <c r="E2925" s="17"/>
      <c r="F2925" s="33"/>
    </row>
    <row r="2926" spans="1:4" ht="12.75">
      <c r="A2926" s="17" t="s">
        <v>1841</v>
      </c>
      <c r="B2926" s="17" t="s">
        <v>1842</v>
      </c>
      <c r="C2926" s="17"/>
      <c r="D2926" s="38" t="s">
        <v>1843</v>
      </c>
    </row>
    <row r="2927" spans="1:4" ht="12.75">
      <c r="A2927" s="17" t="s">
        <v>1844</v>
      </c>
      <c r="B2927" s="17" t="s">
        <v>1842</v>
      </c>
      <c r="C2927" s="17"/>
      <c r="D2927" s="38" t="s">
        <v>1843</v>
      </c>
    </row>
    <row r="2928" spans="1:4" ht="12.75">
      <c r="A2928" s="17" t="s">
        <v>1845</v>
      </c>
      <c r="B2928" s="17" t="s">
        <v>1846</v>
      </c>
      <c r="C2928" s="17"/>
      <c r="D2928" s="38" t="s">
        <v>1847</v>
      </c>
    </row>
    <row r="2929" spans="1:4" ht="12.75">
      <c r="A2929" s="17" t="s">
        <v>1848</v>
      </c>
      <c r="B2929" s="17" t="s">
        <v>1846</v>
      </c>
      <c r="C2929" s="17"/>
      <c r="D2929" s="38" t="s">
        <v>1847</v>
      </c>
    </row>
    <row r="2930" spans="1:4" ht="12.75">
      <c r="A2930" s="17" t="s">
        <v>1849</v>
      </c>
      <c r="B2930" s="17" t="s">
        <v>1850</v>
      </c>
      <c r="C2930" s="17"/>
      <c r="D2930" s="38" t="s">
        <v>1847</v>
      </c>
    </row>
    <row r="2933" spans="1:6" ht="12.75">
      <c r="A2933" s="46" t="s">
        <v>1851</v>
      </c>
      <c r="B2933" s="47"/>
      <c r="C2933" s="47"/>
      <c r="D2933" s="47"/>
      <c r="E2933" s="47"/>
      <c r="F2933" s="48"/>
    </row>
    <row r="2934" spans="1:6" ht="12.75">
      <c r="A2934" s="49"/>
      <c r="B2934" s="11"/>
      <c r="C2934" s="11"/>
      <c r="D2934" s="11"/>
      <c r="E2934" s="11"/>
      <c r="F2934" s="45"/>
    </row>
    <row r="2935" spans="1:6" ht="12.75">
      <c r="A2935" s="20" t="s">
        <v>1448</v>
      </c>
      <c r="B2935" s="5">
        <v>2003</v>
      </c>
      <c r="C2935" s="5" t="s">
        <v>1449</v>
      </c>
      <c r="D2935" s="5">
        <v>2003</v>
      </c>
      <c r="E2935" s="20"/>
      <c r="F2935" s="50"/>
    </row>
    <row r="2936" spans="1:6" ht="13.5" thickBot="1">
      <c r="A2936" s="51" t="s">
        <v>1450</v>
      </c>
      <c r="B2936" s="52" t="s">
        <v>1451</v>
      </c>
      <c r="C2936" s="51"/>
      <c r="D2936" s="51" t="s">
        <v>1452</v>
      </c>
      <c r="E2936" s="51"/>
      <c r="F2936" s="53" t="s">
        <v>1453</v>
      </c>
    </row>
    <row r="2937" spans="1:6" ht="12.75">
      <c r="A2937" s="11"/>
      <c r="B2937" s="13"/>
      <c r="C2937" s="13"/>
      <c r="D2937" s="13"/>
      <c r="E2937" s="11"/>
      <c r="F2937" s="45"/>
    </row>
    <row r="2938" spans="1:6" ht="12.75">
      <c r="A2938" s="8" t="s">
        <v>1852</v>
      </c>
      <c r="B2938" s="37">
        <f>SUM(B2939:B2944)</f>
        <v>419229500</v>
      </c>
      <c r="C2938" s="37"/>
      <c r="D2938" s="37">
        <f>SUM(D2939:D2944)</f>
        <v>129498224</v>
      </c>
      <c r="E2938" s="39"/>
      <c r="F2938" s="10">
        <f aca="true" t="shared" si="93" ref="F2938:F2950">SUM(D2938/B2938)</f>
        <v>0.30889578142759516</v>
      </c>
    </row>
    <row r="2939" spans="1:6" ht="12.75">
      <c r="A2939" s="17" t="s">
        <v>1853</v>
      </c>
      <c r="B2939" s="31">
        <v>143158400</v>
      </c>
      <c r="C2939" s="31"/>
      <c r="D2939" s="31">
        <v>44870109</v>
      </c>
      <c r="E2939" s="17"/>
      <c r="F2939" s="14">
        <f t="shared" si="93"/>
        <v>0.31342980223305095</v>
      </c>
    </row>
    <row r="2940" spans="1:6" ht="12.75">
      <c r="A2940" s="17" t="s">
        <v>870</v>
      </c>
      <c r="B2940" s="31">
        <v>116281400</v>
      </c>
      <c r="C2940" s="31"/>
      <c r="D2940" s="31">
        <v>36279850</v>
      </c>
      <c r="E2940" s="17"/>
      <c r="F2940" s="14">
        <f t="shared" si="93"/>
        <v>0.3120004575108315</v>
      </c>
    </row>
    <row r="2941" spans="1:6" ht="12.75">
      <c r="A2941" s="17" t="s">
        <v>1854</v>
      </c>
      <c r="B2941" s="31">
        <v>11478500</v>
      </c>
      <c r="C2941" s="31"/>
      <c r="D2941" s="31">
        <v>3063659</v>
      </c>
      <c r="E2941" s="17"/>
      <c r="F2941" s="14">
        <f t="shared" si="93"/>
        <v>0.2669041251034543</v>
      </c>
    </row>
    <row r="2942" spans="1:6" ht="12.75">
      <c r="A2942" s="17" t="s">
        <v>1710</v>
      </c>
      <c r="B2942" s="31">
        <v>108526900</v>
      </c>
      <c r="C2942" s="31"/>
      <c r="D2942" s="31">
        <v>32822756</v>
      </c>
      <c r="E2942" s="17"/>
      <c r="F2942" s="14">
        <f t="shared" si="93"/>
        <v>0.3024388976373599</v>
      </c>
    </row>
    <row r="2943" spans="1:6" ht="12.75">
      <c r="A2943" s="17" t="s">
        <v>1855</v>
      </c>
      <c r="B2943" s="31">
        <v>28283600</v>
      </c>
      <c r="C2943" s="31"/>
      <c r="D2943" s="31">
        <v>8856604</v>
      </c>
      <c r="E2943" s="17"/>
      <c r="F2943" s="14">
        <f t="shared" si="93"/>
        <v>0.3131356687267533</v>
      </c>
    </row>
    <row r="2944" spans="1:6" ht="12.75">
      <c r="A2944" s="17" t="s">
        <v>1856</v>
      </c>
      <c r="B2944" s="31">
        <v>11500700</v>
      </c>
      <c r="C2944" s="31"/>
      <c r="D2944" s="31">
        <v>3605246</v>
      </c>
      <c r="E2944" s="17"/>
      <c r="F2944" s="14">
        <f t="shared" si="93"/>
        <v>0.3134805707478675</v>
      </c>
    </row>
    <row r="2945" spans="1:6" ht="12.75">
      <c r="A2945" s="8" t="s">
        <v>1857</v>
      </c>
      <c r="B2945" s="37">
        <f>SUM(B2946:B2952)</f>
        <v>163639700</v>
      </c>
      <c r="C2945" s="37"/>
      <c r="D2945" s="37">
        <f>SUM(D2946:D2952)</f>
        <v>50784113</v>
      </c>
      <c r="E2945" s="39"/>
      <c r="F2945" s="10">
        <f t="shared" si="93"/>
        <v>0.31034102971344973</v>
      </c>
    </row>
    <row r="2946" spans="1:6" ht="12.75">
      <c r="A2946" s="17" t="s">
        <v>1231</v>
      </c>
      <c r="B2946" s="87">
        <v>18409300</v>
      </c>
      <c r="C2946" s="31"/>
      <c r="D2946" s="31">
        <v>5678894</v>
      </c>
      <c r="E2946" s="17"/>
      <c r="F2946" s="14">
        <f t="shared" si="93"/>
        <v>0.3084796271449756</v>
      </c>
    </row>
    <row r="2947" spans="1:6" ht="12.75">
      <c r="A2947" s="17" t="s">
        <v>1858</v>
      </c>
      <c r="B2947" s="31">
        <v>63731400</v>
      </c>
      <c r="C2947" s="31"/>
      <c r="D2947" s="31">
        <v>20368056</v>
      </c>
      <c r="E2947" s="17"/>
      <c r="F2947" s="14">
        <f t="shared" si="93"/>
        <v>0.31959216336060403</v>
      </c>
    </row>
    <row r="2948" spans="1:6" ht="12.75">
      <c r="A2948" s="17" t="s">
        <v>1388</v>
      </c>
      <c r="B2948" s="31">
        <v>16599000</v>
      </c>
      <c r="C2948" s="31"/>
      <c r="D2948" s="31">
        <v>4890125</v>
      </c>
      <c r="E2948" s="17"/>
      <c r="F2948" s="14">
        <f t="shared" si="93"/>
        <v>0.29460359057774566</v>
      </c>
    </row>
    <row r="2949" spans="1:6" ht="12.75">
      <c r="A2949" s="17" t="s">
        <v>1859</v>
      </c>
      <c r="B2949" s="31">
        <v>49599700</v>
      </c>
      <c r="C2949" s="31"/>
      <c r="D2949" s="31">
        <v>15928123</v>
      </c>
      <c r="E2949" s="17"/>
      <c r="F2949" s="14">
        <f t="shared" si="93"/>
        <v>0.3211334544362163</v>
      </c>
    </row>
    <row r="2950" spans="1:6" ht="12.75">
      <c r="A2950" s="17" t="s">
        <v>727</v>
      </c>
      <c r="B2950" s="31">
        <v>12444500</v>
      </c>
      <c r="C2950" s="31"/>
      <c r="D2950" s="31">
        <v>3347045</v>
      </c>
      <c r="E2950" s="17"/>
      <c r="F2950" s="14">
        <f t="shared" si="93"/>
        <v>0.2689577725099441</v>
      </c>
    </row>
    <row r="2951" spans="1:6" ht="12.75">
      <c r="A2951" s="40" t="s">
        <v>1225</v>
      </c>
      <c r="B2951" s="31"/>
      <c r="C2951" s="31"/>
      <c r="D2951" s="31"/>
      <c r="E2951" s="17"/>
      <c r="F2951" s="14"/>
    </row>
    <row r="2952" spans="1:6" ht="12.75">
      <c r="A2952" s="17" t="s">
        <v>1143</v>
      </c>
      <c r="B2952" s="31">
        <v>2855800</v>
      </c>
      <c r="C2952" s="31"/>
      <c r="D2952" s="31">
        <v>571870</v>
      </c>
      <c r="E2952" s="17"/>
      <c r="F2952" s="14">
        <f>SUM(D2952/B2952)</f>
        <v>0.20024861684991946</v>
      </c>
    </row>
    <row r="2953" spans="1:6" ht="12.75">
      <c r="A2953" s="40" t="s">
        <v>1225</v>
      </c>
      <c r="B2953" s="31"/>
      <c r="C2953" s="31"/>
      <c r="D2953" s="31"/>
      <c r="E2953" s="17"/>
      <c r="F2953" s="14"/>
    </row>
    <row r="2954" spans="1:6" ht="12.75">
      <c r="A2954" s="8" t="s">
        <v>1860</v>
      </c>
      <c r="B2954" s="37">
        <f>SUM(B2955:B2958)</f>
        <v>74360500</v>
      </c>
      <c r="C2954" s="37"/>
      <c r="D2954" s="37">
        <f>SUM(D2955:D2958)</f>
        <v>22188517</v>
      </c>
      <c r="E2954" s="39"/>
      <c r="F2954" s="10">
        <f aca="true" t="shared" si="94" ref="F2954:F2963">SUM(D2954/B2954)</f>
        <v>0.2983911754224353</v>
      </c>
    </row>
    <row r="2955" spans="1:6" ht="12.75">
      <c r="A2955" s="17" t="s">
        <v>1861</v>
      </c>
      <c r="B2955" s="31">
        <v>4258500</v>
      </c>
      <c r="C2955" s="31"/>
      <c r="D2955" s="31">
        <v>1423472</v>
      </c>
      <c r="E2955" s="17"/>
      <c r="F2955" s="14">
        <f t="shared" si="94"/>
        <v>0.334266056123048</v>
      </c>
    </row>
    <row r="2956" spans="1:6" ht="12.75">
      <c r="A2956" s="17" t="s">
        <v>1862</v>
      </c>
      <c r="B2956" s="31">
        <v>13042500</v>
      </c>
      <c r="C2956" s="31"/>
      <c r="D2956" s="31">
        <v>3703559</v>
      </c>
      <c r="E2956" s="17"/>
      <c r="F2956" s="14">
        <f t="shared" si="94"/>
        <v>0.2839608203948629</v>
      </c>
    </row>
    <row r="2957" spans="1:6" ht="12.75">
      <c r="A2957" s="17" t="s">
        <v>2253</v>
      </c>
      <c r="B2957" s="31">
        <v>29998100</v>
      </c>
      <c r="C2957" s="31"/>
      <c r="D2957" s="31">
        <v>9239459</v>
      </c>
      <c r="E2957" s="17"/>
      <c r="F2957" s="14">
        <f t="shared" si="94"/>
        <v>0.30800147342665035</v>
      </c>
    </row>
    <row r="2958" spans="1:6" ht="12.75">
      <c r="A2958" s="17" t="s">
        <v>1863</v>
      </c>
      <c r="B2958" s="31">
        <v>27061400</v>
      </c>
      <c r="C2958" s="31"/>
      <c r="D2958" s="31">
        <v>7822027</v>
      </c>
      <c r="E2958" s="17"/>
      <c r="F2958" s="14">
        <f t="shared" si="94"/>
        <v>0.28904738853126594</v>
      </c>
    </row>
    <row r="2959" spans="1:6" ht="12.75">
      <c r="A2959" s="8" t="s">
        <v>1864</v>
      </c>
      <c r="B2959" s="37">
        <f>SUM(B2960:B2965)</f>
        <v>138898000</v>
      </c>
      <c r="C2959" s="37"/>
      <c r="D2959" s="37">
        <f>SUM(D2960:D2965)</f>
        <v>48871785</v>
      </c>
      <c r="E2959" s="39"/>
      <c r="F2959" s="10">
        <f t="shared" si="94"/>
        <v>0.35185377039266225</v>
      </c>
    </row>
    <row r="2960" spans="1:6" ht="12.75">
      <c r="A2960" s="17" t="s">
        <v>1865</v>
      </c>
      <c r="B2960" s="31">
        <v>15584600</v>
      </c>
      <c r="C2960" s="31"/>
      <c r="D2960" s="31">
        <v>4590498</v>
      </c>
      <c r="E2960" s="17"/>
      <c r="F2960" s="14">
        <f t="shared" si="94"/>
        <v>0.2945534694506115</v>
      </c>
    </row>
    <row r="2961" spans="1:6" ht="12.75">
      <c r="A2961" s="17" t="s">
        <v>183</v>
      </c>
      <c r="B2961" s="31">
        <v>40565600</v>
      </c>
      <c r="C2961" s="31"/>
      <c r="D2961" s="31">
        <v>11983435</v>
      </c>
      <c r="E2961" s="17"/>
      <c r="F2961" s="14">
        <f t="shared" si="94"/>
        <v>0.29540879464373754</v>
      </c>
    </row>
    <row r="2962" spans="1:6" ht="12.75">
      <c r="A2962" s="17" t="s">
        <v>1866</v>
      </c>
      <c r="B2962" s="31">
        <v>49723400</v>
      </c>
      <c r="C2962" s="31"/>
      <c r="D2962" s="31">
        <v>14518552</v>
      </c>
      <c r="E2962" s="17"/>
      <c r="F2962" s="14">
        <f t="shared" si="94"/>
        <v>0.2919863082572793</v>
      </c>
    </row>
    <row r="2963" spans="1:6" ht="12.75">
      <c r="A2963" s="17" t="s">
        <v>1867</v>
      </c>
      <c r="B2963" s="31">
        <v>3763200</v>
      </c>
      <c r="C2963" s="31"/>
      <c r="D2963" s="31">
        <v>2236500</v>
      </c>
      <c r="E2963" s="17"/>
      <c r="F2963" s="14">
        <f t="shared" si="94"/>
        <v>0.5943080357142857</v>
      </c>
    </row>
    <row r="2964" spans="1:6" ht="12.75">
      <c r="A2964" s="40" t="s">
        <v>937</v>
      </c>
      <c r="B2964" s="31"/>
      <c r="C2964" s="31"/>
      <c r="D2964" s="31"/>
      <c r="E2964" s="17"/>
      <c r="F2964" s="14"/>
    </row>
    <row r="2965" spans="1:6" ht="12.75">
      <c r="A2965" s="17" t="s">
        <v>1868</v>
      </c>
      <c r="B2965" s="31">
        <v>29261200</v>
      </c>
      <c r="C2965" s="31"/>
      <c r="D2965" s="31">
        <v>15542800</v>
      </c>
      <c r="E2965" s="17"/>
      <c r="F2965" s="14">
        <f>SUM(D2965/B2965)</f>
        <v>0.5311743879266743</v>
      </c>
    </row>
    <row r="2966" spans="1:6" ht="12.75">
      <c r="A2966" s="40" t="s">
        <v>937</v>
      </c>
      <c r="B2966" s="31"/>
      <c r="C2966" s="31"/>
      <c r="D2966" s="31"/>
      <c r="E2966" s="17"/>
      <c r="F2966" s="14"/>
    </row>
    <row r="2967" spans="1:6" ht="12.75">
      <c r="A2967" s="8" t="s">
        <v>1869</v>
      </c>
      <c r="B2967" s="37">
        <f>SUM(B2968:B2972)</f>
        <v>157477000</v>
      </c>
      <c r="C2967" s="37"/>
      <c r="D2967" s="37">
        <f>SUM(D2968:D2972)</f>
        <v>48500363</v>
      </c>
      <c r="E2967" s="39"/>
      <c r="F2967" s="10">
        <f aca="true" t="shared" si="95" ref="F2967:F2972">SUM(D2967/B2967)</f>
        <v>0.30798378810873966</v>
      </c>
    </row>
    <row r="2968" spans="1:6" ht="12.75">
      <c r="A2968" s="17" t="s">
        <v>1870</v>
      </c>
      <c r="B2968" s="31">
        <v>25077600</v>
      </c>
      <c r="C2968" s="31"/>
      <c r="D2968" s="31">
        <v>7575127</v>
      </c>
      <c r="E2968" s="17"/>
      <c r="F2968" s="14">
        <f t="shared" si="95"/>
        <v>0.3020674625961017</v>
      </c>
    </row>
    <row r="2969" spans="1:6" ht="12.75">
      <c r="A2969" s="17" t="s">
        <v>1871</v>
      </c>
      <c r="B2969" s="31">
        <v>57853200</v>
      </c>
      <c r="C2969" s="31"/>
      <c r="D2969" s="31">
        <v>17737900</v>
      </c>
      <c r="E2969" s="17"/>
      <c r="F2969" s="14">
        <f t="shared" si="95"/>
        <v>0.3066018820047984</v>
      </c>
    </row>
    <row r="2970" spans="1:6" ht="12.75">
      <c r="A2970" s="17" t="s">
        <v>1872</v>
      </c>
      <c r="B2970" s="31">
        <v>21569800</v>
      </c>
      <c r="C2970" s="31"/>
      <c r="D2970" s="31">
        <v>6430879</v>
      </c>
      <c r="E2970" s="17"/>
      <c r="F2970" s="14">
        <f t="shared" si="95"/>
        <v>0.2981427273317323</v>
      </c>
    </row>
    <row r="2971" spans="1:6" ht="12.75">
      <c r="A2971" s="17" t="s">
        <v>148</v>
      </c>
      <c r="B2971" s="31">
        <v>18579000</v>
      </c>
      <c r="C2971" s="31"/>
      <c r="D2971" s="31">
        <v>6696834</v>
      </c>
      <c r="E2971" s="17"/>
      <c r="F2971" s="14">
        <f t="shared" si="95"/>
        <v>0.3604518004198288</v>
      </c>
    </row>
    <row r="2972" spans="1:6" ht="12.75">
      <c r="A2972" s="17" t="s">
        <v>149</v>
      </c>
      <c r="B2972" s="31">
        <v>34397400</v>
      </c>
      <c r="C2972" s="31"/>
      <c r="D2972" s="31">
        <v>10059623</v>
      </c>
      <c r="E2972" s="17"/>
      <c r="F2972" s="14">
        <f t="shared" si="95"/>
        <v>0.2924530051689953</v>
      </c>
    </row>
    <row r="2973" spans="1:6" ht="12.75">
      <c r="A2973" s="17"/>
      <c r="B2973" s="31"/>
      <c r="C2973" s="31"/>
      <c r="D2973" s="31"/>
      <c r="E2973" s="17"/>
      <c r="F2973" s="14"/>
    </row>
    <row r="2974" spans="1:6" ht="12.75">
      <c r="A2974" s="17"/>
      <c r="B2974" s="31"/>
      <c r="C2974" s="31"/>
      <c r="D2974" s="31"/>
      <c r="E2974" s="17"/>
      <c r="F2974" s="14"/>
    </row>
    <row r="2975" spans="1:6" ht="15.75">
      <c r="A2975" s="23" t="s">
        <v>1688</v>
      </c>
      <c r="B2975" s="37">
        <f>+B2938+B2945+B2954+B2959+B2967</f>
        <v>953604700</v>
      </c>
      <c r="C2975" s="37"/>
      <c r="D2975" s="37">
        <f>+D2938+D2945+D2954+D2959+D2967</f>
        <v>299843002</v>
      </c>
      <c r="E2975" s="39"/>
      <c r="F2975" s="10">
        <f>SUM(D2975/B2975)</f>
        <v>0.3144311285378522</v>
      </c>
    </row>
    <row r="2976" spans="1:6" ht="12.75">
      <c r="A2976" s="17"/>
      <c r="B2976" s="17"/>
      <c r="C2976" s="17"/>
      <c r="D2976" s="17"/>
      <c r="E2976" s="17"/>
      <c r="F2976" s="33"/>
    </row>
    <row r="2977" spans="1:6" ht="12.75">
      <c r="A2977" s="17"/>
      <c r="B2977" s="17"/>
      <c r="C2977" s="17"/>
      <c r="D2977" s="17"/>
      <c r="E2977" s="17"/>
      <c r="F2977" s="33"/>
    </row>
    <row r="2978" spans="1:4" ht="12.75">
      <c r="A2978" s="17" t="s">
        <v>150</v>
      </c>
      <c r="B2978" s="17" t="s">
        <v>151</v>
      </c>
      <c r="C2978" s="17"/>
      <c r="D2978" s="38" t="s">
        <v>152</v>
      </c>
    </row>
    <row r="2981" spans="1:6" ht="12.75">
      <c r="A2981" s="46" t="s">
        <v>153</v>
      </c>
      <c r="B2981" s="47"/>
      <c r="C2981" s="47"/>
      <c r="D2981" s="47"/>
      <c r="E2981" s="47"/>
      <c r="F2981" s="48"/>
    </row>
    <row r="2982" spans="1:6" ht="12.75">
      <c r="A2982" s="49"/>
      <c r="B2982" s="11"/>
      <c r="C2982" s="11"/>
      <c r="D2982" s="11"/>
      <c r="E2982" s="11"/>
      <c r="F2982" s="45"/>
    </row>
    <row r="2983" spans="1:6" ht="12.75">
      <c r="A2983" s="20" t="s">
        <v>1448</v>
      </c>
      <c r="B2983" s="5">
        <v>2003</v>
      </c>
      <c r="C2983" s="5" t="s">
        <v>1449</v>
      </c>
      <c r="D2983" s="5">
        <v>2003</v>
      </c>
      <c r="E2983" s="20"/>
      <c r="F2983" s="50"/>
    </row>
    <row r="2984" spans="1:6" ht="13.5" thickBot="1">
      <c r="A2984" s="51" t="s">
        <v>1450</v>
      </c>
      <c r="B2984" s="52" t="s">
        <v>1451</v>
      </c>
      <c r="C2984" s="51"/>
      <c r="D2984" s="51" t="s">
        <v>1452</v>
      </c>
      <c r="E2984" s="51"/>
      <c r="F2984" s="53" t="s">
        <v>1453</v>
      </c>
    </row>
    <row r="2985" spans="1:6" ht="12.75">
      <c r="A2985" s="11"/>
      <c r="B2985" s="13"/>
      <c r="C2985" s="13"/>
      <c r="D2985" s="13"/>
      <c r="E2985" s="11"/>
      <c r="F2985" s="45"/>
    </row>
    <row r="2986" spans="1:6" ht="12.75">
      <c r="A2986" s="8" t="s">
        <v>154</v>
      </c>
      <c r="B2986" s="37">
        <f>SUM(B2987:B2992)</f>
        <v>110019800</v>
      </c>
      <c r="C2986" s="37"/>
      <c r="D2986" s="37">
        <f>SUM(D2987:D2992)</f>
        <v>32886650</v>
      </c>
      <c r="E2986" s="39"/>
      <c r="F2986" s="10">
        <f aca="true" t="shared" si="96" ref="F2986:F3010">SUM(D2986/B2986)</f>
        <v>0.2989157406212336</v>
      </c>
    </row>
    <row r="2987" spans="1:6" ht="12.75">
      <c r="A2987" s="17" t="s">
        <v>155</v>
      </c>
      <c r="B2987" s="31">
        <v>15008200</v>
      </c>
      <c r="C2987" s="31"/>
      <c r="D2987" s="31">
        <v>4291000</v>
      </c>
      <c r="E2987" s="17"/>
      <c r="F2987" s="14">
        <f t="shared" si="96"/>
        <v>0.28591036899828093</v>
      </c>
    </row>
    <row r="2988" spans="1:6" ht="12.75">
      <c r="A2988" s="17" t="s">
        <v>156</v>
      </c>
      <c r="B2988" s="31">
        <v>15212100</v>
      </c>
      <c r="C2988" s="31"/>
      <c r="D2988" s="31">
        <v>4542400</v>
      </c>
      <c r="E2988" s="17"/>
      <c r="F2988" s="14">
        <f t="shared" si="96"/>
        <v>0.2986044004443831</v>
      </c>
    </row>
    <row r="2989" spans="1:6" ht="12.75">
      <c r="A2989" s="17" t="s">
        <v>1105</v>
      </c>
      <c r="B2989" s="31">
        <v>37229900</v>
      </c>
      <c r="C2989" s="31"/>
      <c r="D2989" s="31">
        <v>10873750</v>
      </c>
      <c r="E2989" s="17"/>
      <c r="F2989" s="14">
        <f t="shared" si="96"/>
        <v>0.29207035205574017</v>
      </c>
    </row>
    <row r="2990" spans="1:6" ht="12.75">
      <c r="A2990" s="17" t="s">
        <v>841</v>
      </c>
      <c r="B2990" s="31">
        <v>17371000</v>
      </c>
      <c r="C2990" s="31"/>
      <c r="D2990" s="31">
        <v>5919850</v>
      </c>
      <c r="E2990" s="17"/>
      <c r="F2990" s="14">
        <f t="shared" si="96"/>
        <v>0.3407892464452248</v>
      </c>
    </row>
    <row r="2991" spans="1:6" ht="12.75">
      <c r="A2991" s="17" t="s">
        <v>157</v>
      </c>
      <c r="B2991" s="31">
        <v>22615000</v>
      </c>
      <c r="C2991" s="31"/>
      <c r="D2991" s="31">
        <v>6430000</v>
      </c>
      <c r="E2991" s="17"/>
      <c r="F2991" s="14">
        <f t="shared" si="96"/>
        <v>0.284324563342914</v>
      </c>
    </row>
    <row r="2992" spans="1:6" ht="12.75">
      <c r="A2992" s="17" t="s">
        <v>158</v>
      </c>
      <c r="B2992" s="31">
        <v>2583600</v>
      </c>
      <c r="C2992" s="31"/>
      <c r="D2992" s="31">
        <v>829650</v>
      </c>
      <c r="E2992" s="17"/>
      <c r="F2992" s="14">
        <f t="shared" si="96"/>
        <v>0.3211216906641895</v>
      </c>
    </row>
    <row r="2993" spans="1:6" ht="12.75">
      <c r="A2993" s="8" t="s">
        <v>159</v>
      </c>
      <c r="B2993" s="37">
        <f>SUM(B2994:B2995)</f>
        <v>112323600</v>
      </c>
      <c r="C2993" s="37"/>
      <c r="D2993" s="37">
        <f>SUM(D2994:D2995)</f>
        <v>52494450</v>
      </c>
      <c r="E2993" s="39"/>
      <c r="F2993" s="10">
        <f t="shared" si="96"/>
        <v>0.46735013835026656</v>
      </c>
    </row>
    <row r="2994" spans="1:6" ht="12.75">
      <c r="A2994" s="17" t="s">
        <v>1882</v>
      </c>
      <c r="B2994" s="31">
        <v>85158300</v>
      </c>
      <c r="C2994" s="31"/>
      <c r="D2994" s="31">
        <v>40264400</v>
      </c>
      <c r="E2994" s="17"/>
      <c r="F2994" s="14">
        <f t="shared" si="96"/>
        <v>0.47281826903543167</v>
      </c>
    </row>
    <row r="2995" spans="1:6" ht="12.75">
      <c r="A2995" s="17" t="s">
        <v>1883</v>
      </c>
      <c r="B2995" s="31">
        <v>27165300</v>
      </c>
      <c r="C2995" s="31"/>
      <c r="D2995" s="31">
        <v>12230050</v>
      </c>
      <c r="E2995" s="17"/>
      <c r="F2995" s="14">
        <f t="shared" si="96"/>
        <v>0.45020853809823563</v>
      </c>
    </row>
    <row r="2996" spans="1:6" ht="12.75">
      <c r="A2996" s="8" t="s">
        <v>1884</v>
      </c>
      <c r="B2996" s="37">
        <f>SUM(B2997:B2999)</f>
        <v>298309200</v>
      </c>
      <c r="C2996" s="37"/>
      <c r="D2996" s="37">
        <f>SUM(D2997:D2999)</f>
        <v>99510150</v>
      </c>
      <c r="E2996" s="39"/>
      <c r="F2996" s="10">
        <f t="shared" si="96"/>
        <v>0.33358056003636494</v>
      </c>
    </row>
    <row r="2997" spans="1:6" ht="12.75">
      <c r="A2997" s="17" t="s">
        <v>1885</v>
      </c>
      <c r="B2997" s="31">
        <v>101073500</v>
      </c>
      <c r="C2997" s="31"/>
      <c r="D2997" s="31">
        <v>39343350</v>
      </c>
      <c r="E2997" s="17"/>
      <c r="F2997" s="14">
        <f t="shared" si="96"/>
        <v>0.38925484919390346</v>
      </c>
    </row>
    <row r="2998" spans="1:6" ht="12.75">
      <c r="A2998" s="17" t="s">
        <v>1886</v>
      </c>
      <c r="B2998" s="31">
        <v>161094700</v>
      </c>
      <c r="C2998" s="31"/>
      <c r="D2998" s="31">
        <v>49261500</v>
      </c>
      <c r="E2998" s="17"/>
      <c r="F2998" s="14">
        <f t="shared" si="96"/>
        <v>0.3057921831072034</v>
      </c>
    </row>
    <row r="2999" spans="1:6" ht="12.75">
      <c r="A2999" s="17" t="s">
        <v>1887</v>
      </c>
      <c r="B2999" s="31">
        <v>36141000</v>
      </c>
      <c r="C2999" s="31"/>
      <c r="D2999" s="31">
        <v>10905300</v>
      </c>
      <c r="E2999" s="17"/>
      <c r="F2999" s="14">
        <f t="shared" si="96"/>
        <v>0.30174317257408484</v>
      </c>
    </row>
    <row r="3000" spans="1:6" ht="12.75">
      <c r="A3000" s="8" t="s">
        <v>1888</v>
      </c>
      <c r="B3000" s="37">
        <f>SUM(B3001:B3005)</f>
        <v>550065200</v>
      </c>
      <c r="C3000" s="37"/>
      <c r="D3000" s="37">
        <f>SUM(D3001:D3005)</f>
        <v>159847750</v>
      </c>
      <c r="E3000" s="39"/>
      <c r="F3000" s="10">
        <f t="shared" si="96"/>
        <v>0.2905978236761751</v>
      </c>
    </row>
    <row r="3001" spans="1:6" ht="12.75">
      <c r="A3001" s="17" t="s">
        <v>1889</v>
      </c>
      <c r="B3001" s="31">
        <v>155128900</v>
      </c>
      <c r="C3001" s="31"/>
      <c r="D3001" s="31">
        <v>47922650</v>
      </c>
      <c r="E3001" s="17"/>
      <c r="F3001" s="14">
        <f t="shared" si="96"/>
        <v>0.3089214840045923</v>
      </c>
    </row>
    <row r="3002" spans="1:6" ht="12.75">
      <c r="A3002" s="17" t="s">
        <v>183</v>
      </c>
      <c r="B3002" s="31">
        <v>48211200</v>
      </c>
      <c r="C3002" s="31"/>
      <c r="D3002" s="31">
        <v>12099600</v>
      </c>
      <c r="E3002" s="17"/>
      <c r="F3002" s="14">
        <f t="shared" si="96"/>
        <v>0.25097072879330945</v>
      </c>
    </row>
    <row r="3003" spans="1:6" ht="12.75">
      <c r="A3003" s="17" t="s">
        <v>2494</v>
      </c>
      <c r="B3003" s="31">
        <v>180792300</v>
      </c>
      <c r="C3003" s="31"/>
      <c r="D3003" s="31">
        <v>49017100</v>
      </c>
      <c r="E3003" s="17"/>
      <c r="F3003" s="14">
        <f t="shared" si="96"/>
        <v>0.27112382551690534</v>
      </c>
    </row>
    <row r="3004" spans="1:6" ht="12.75">
      <c r="A3004" s="17" t="s">
        <v>2930</v>
      </c>
      <c r="B3004" s="31">
        <v>140606900</v>
      </c>
      <c r="C3004" s="31"/>
      <c r="D3004" s="31">
        <v>44679450</v>
      </c>
      <c r="E3004" s="17"/>
      <c r="F3004" s="14">
        <f t="shared" si="96"/>
        <v>0.3177614327604122</v>
      </c>
    </row>
    <row r="3005" spans="1:6" ht="12.75">
      <c r="A3005" s="17" t="s">
        <v>1890</v>
      </c>
      <c r="B3005" s="31">
        <v>25325900</v>
      </c>
      <c r="C3005" s="31"/>
      <c r="D3005" s="31">
        <v>6128950</v>
      </c>
      <c r="E3005" s="17"/>
      <c r="F3005" s="14">
        <f t="shared" si="96"/>
        <v>0.24200324568919565</v>
      </c>
    </row>
    <row r="3006" spans="1:6" ht="12.75">
      <c r="A3006" s="8" t="s">
        <v>1891</v>
      </c>
      <c r="B3006" s="37">
        <v>713295300</v>
      </c>
      <c r="C3006" s="37"/>
      <c r="D3006" s="37">
        <v>229318700</v>
      </c>
      <c r="E3006" s="39"/>
      <c r="F3006" s="10">
        <f t="shared" si="96"/>
        <v>0.32149195431401273</v>
      </c>
    </row>
    <row r="3007" spans="1:6" ht="12.75">
      <c r="A3007" s="8" t="s">
        <v>1892</v>
      </c>
      <c r="B3007" s="37">
        <f>SUM(B3008:B3012)</f>
        <v>151531400</v>
      </c>
      <c r="C3007" s="37"/>
      <c r="D3007" s="37">
        <f>SUM(D3008:D3012)</f>
        <v>56382300</v>
      </c>
      <c r="E3007" s="39"/>
      <c r="F3007" s="10">
        <f t="shared" si="96"/>
        <v>0.3720832777892899</v>
      </c>
    </row>
    <row r="3008" spans="1:6" ht="12.75">
      <c r="A3008" s="17" t="s">
        <v>123</v>
      </c>
      <c r="B3008" s="31">
        <v>37141100</v>
      </c>
      <c r="C3008" s="31"/>
      <c r="D3008" s="31">
        <v>10252700</v>
      </c>
      <c r="E3008" s="17"/>
      <c r="F3008" s="14">
        <f t="shared" si="96"/>
        <v>0.27604728992948513</v>
      </c>
    </row>
    <row r="3009" spans="1:6" ht="12.75">
      <c r="A3009" s="17" t="s">
        <v>1893</v>
      </c>
      <c r="B3009" s="31">
        <v>13529600</v>
      </c>
      <c r="C3009" s="31"/>
      <c r="D3009" s="31">
        <v>4553650</v>
      </c>
      <c r="E3009" s="17"/>
      <c r="F3009" s="14">
        <f t="shared" si="96"/>
        <v>0.3365694477294229</v>
      </c>
    </row>
    <row r="3010" spans="1:6" ht="12.75">
      <c r="A3010" s="17" t="s">
        <v>1894</v>
      </c>
      <c r="B3010" s="31">
        <v>84526700</v>
      </c>
      <c r="C3010" s="31"/>
      <c r="D3010" s="31">
        <v>34747400</v>
      </c>
      <c r="E3010" s="17"/>
      <c r="F3010" s="14">
        <f t="shared" si="96"/>
        <v>0.4110819421555556</v>
      </c>
    </row>
    <row r="3011" spans="1:6" ht="12.75">
      <c r="A3011" s="40" t="s">
        <v>315</v>
      </c>
      <c r="B3011" s="31"/>
      <c r="C3011" s="31"/>
      <c r="D3011" s="31"/>
      <c r="E3011" s="17"/>
      <c r="F3011" s="14"/>
    </row>
    <row r="3012" spans="1:6" ht="12.75">
      <c r="A3012" s="17" t="s">
        <v>1895</v>
      </c>
      <c r="B3012" s="31">
        <v>16334000</v>
      </c>
      <c r="C3012" s="31"/>
      <c r="D3012" s="31">
        <v>6828550</v>
      </c>
      <c r="E3012" s="17"/>
      <c r="F3012" s="14">
        <f>SUM(D3012/B3012)</f>
        <v>0.4180574262275009</v>
      </c>
    </row>
    <row r="3013" spans="1:6" ht="12.75">
      <c r="A3013" s="40" t="s">
        <v>315</v>
      </c>
      <c r="B3013" s="31"/>
      <c r="C3013" s="31"/>
      <c r="D3013" s="31"/>
      <c r="E3013" s="17"/>
      <c r="F3013" s="14"/>
    </row>
    <row r="3014" spans="1:6" ht="12.75">
      <c r="A3014" s="8" t="s">
        <v>1896</v>
      </c>
      <c r="B3014" s="37">
        <f>SUM(B3015:B3025)</f>
        <v>263166000</v>
      </c>
      <c r="C3014" s="37"/>
      <c r="D3014" s="37">
        <f>SUM(D3015:D3025)</f>
        <v>74139300</v>
      </c>
      <c r="E3014" s="39"/>
      <c r="F3014" s="10">
        <f aca="true" t="shared" si="97" ref="F3014:F3031">SUM(D3014/B3014)</f>
        <v>0.2817206630035795</v>
      </c>
    </row>
    <row r="3015" spans="1:6" ht="12.75">
      <c r="A3015" s="17" t="s">
        <v>1311</v>
      </c>
      <c r="B3015" s="31">
        <v>28640600</v>
      </c>
      <c r="C3015" s="31"/>
      <c r="D3015" s="31">
        <v>8108500</v>
      </c>
      <c r="E3015" s="17"/>
      <c r="F3015" s="14">
        <f t="shared" si="97"/>
        <v>0.283112085640664</v>
      </c>
    </row>
    <row r="3016" spans="1:6" ht="12.75">
      <c r="A3016" s="17" t="s">
        <v>1897</v>
      </c>
      <c r="B3016" s="31">
        <v>3155000</v>
      </c>
      <c r="C3016" s="31"/>
      <c r="D3016" s="31">
        <v>1358650</v>
      </c>
      <c r="E3016" s="17"/>
      <c r="F3016" s="14">
        <f t="shared" si="97"/>
        <v>0.4306339144215531</v>
      </c>
    </row>
    <row r="3017" spans="1:6" ht="12.75">
      <c r="A3017" s="17" t="s">
        <v>1339</v>
      </c>
      <c r="B3017" s="31">
        <v>61885400</v>
      </c>
      <c r="C3017" s="31"/>
      <c r="D3017" s="31">
        <v>15418400</v>
      </c>
      <c r="E3017" s="17"/>
      <c r="F3017" s="14">
        <f t="shared" si="97"/>
        <v>0.2491443862364952</v>
      </c>
    </row>
    <row r="3018" spans="1:6" ht="12.75">
      <c r="A3018" s="17" t="s">
        <v>1721</v>
      </c>
      <c r="B3018" s="31">
        <v>19389100</v>
      </c>
      <c r="C3018" s="31"/>
      <c r="D3018" s="31">
        <v>5134050</v>
      </c>
      <c r="E3018" s="17"/>
      <c r="F3018" s="14">
        <f t="shared" si="97"/>
        <v>0.26479052663609964</v>
      </c>
    </row>
    <row r="3019" spans="1:6" ht="12.75">
      <c r="A3019" s="17" t="s">
        <v>1802</v>
      </c>
      <c r="B3019" s="31">
        <v>20663500</v>
      </c>
      <c r="C3019" s="31"/>
      <c r="D3019" s="31">
        <v>5699600</v>
      </c>
      <c r="E3019" s="17"/>
      <c r="F3019" s="14">
        <f t="shared" si="97"/>
        <v>0.2758293609504682</v>
      </c>
    </row>
    <row r="3020" spans="1:6" ht="12.75">
      <c r="A3020" s="17" t="s">
        <v>1898</v>
      </c>
      <c r="B3020" s="31">
        <v>3863400</v>
      </c>
      <c r="C3020" s="31"/>
      <c r="D3020" s="31">
        <v>1370650</v>
      </c>
      <c r="E3020" s="17"/>
      <c r="F3020" s="14">
        <f t="shared" si="97"/>
        <v>0.35477817466480305</v>
      </c>
    </row>
    <row r="3021" spans="1:6" ht="12.75">
      <c r="A3021" s="17" t="s">
        <v>1899</v>
      </c>
      <c r="B3021" s="31">
        <v>16437800</v>
      </c>
      <c r="C3021" s="31"/>
      <c r="D3021" s="31">
        <v>5229750</v>
      </c>
      <c r="E3021" s="17"/>
      <c r="F3021" s="14">
        <f t="shared" si="97"/>
        <v>0.31815388920658483</v>
      </c>
    </row>
    <row r="3022" spans="1:6" ht="12.75">
      <c r="A3022" s="17" t="s">
        <v>1900</v>
      </c>
      <c r="B3022" s="31">
        <v>22924900</v>
      </c>
      <c r="C3022" s="31"/>
      <c r="D3022" s="31">
        <v>7767050</v>
      </c>
      <c r="E3022" s="17"/>
      <c r="F3022" s="14">
        <f t="shared" si="97"/>
        <v>0.33880409511055665</v>
      </c>
    </row>
    <row r="3023" spans="1:6" ht="12.75">
      <c r="A3023" s="17" t="s">
        <v>1901</v>
      </c>
      <c r="B3023" s="31">
        <v>33348700</v>
      </c>
      <c r="C3023" s="31"/>
      <c r="D3023" s="31">
        <v>9787800</v>
      </c>
      <c r="E3023" s="17"/>
      <c r="F3023" s="14">
        <f t="shared" si="97"/>
        <v>0.2934986971006366</v>
      </c>
    </row>
    <row r="3024" spans="1:6" ht="12.75">
      <c r="A3024" s="17" t="s">
        <v>1902</v>
      </c>
      <c r="B3024" s="31">
        <v>21760700</v>
      </c>
      <c r="C3024" s="31"/>
      <c r="D3024" s="31">
        <v>6769300</v>
      </c>
      <c r="E3024" s="17"/>
      <c r="F3024" s="14">
        <f t="shared" si="97"/>
        <v>0.3110791472700786</v>
      </c>
    </row>
    <row r="3025" spans="1:6" ht="12.75">
      <c r="A3025" s="17" t="s">
        <v>2196</v>
      </c>
      <c r="B3025" s="31">
        <v>31096900</v>
      </c>
      <c r="C3025" s="31"/>
      <c r="D3025" s="31">
        <v>7495550</v>
      </c>
      <c r="E3025" s="17"/>
      <c r="F3025" s="14">
        <f t="shared" si="97"/>
        <v>0.24103849579861658</v>
      </c>
    </row>
    <row r="3026" spans="1:6" ht="12.75">
      <c r="A3026" s="8" t="s">
        <v>1903</v>
      </c>
      <c r="B3026" s="37">
        <f>SUM(B3027:B3031)</f>
        <v>303171000</v>
      </c>
      <c r="C3026" s="37"/>
      <c r="D3026" s="37">
        <f>SUM(D3027:D3031)</f>
        <v>86415100</v>
      </c>
      <c r="E3026" s="39"/>
      <c r="F3026" s="10">
        <f t="shared" si="97"/>
        <v>0.2850374870947419</v>
      </c>
    </row>
    <row r="3027" spans="1:6" ht="12.75">
      <c r="A3027" s="17" t="s">
        <v>1904</v>
      </c>
      <c r="B3027" s="31">
        <v>90214200</v>
      </c>
      <c r="C3027" s="31"/>
      <c r="D3027" s="31">
        <v>23509950</v>
      </c>
      <c r="E3027" s="17"/>
      <c r="F3027" s="14">
        <f t="shared" si="97"/>
        <v>0.26060143525076984</v>
      </c>
    </row>
    <row r="3028" spans="1:6" ht="12.75">
      <c r="A3028" s="17" t="s">
        <v>1905</v>
      </c>
      <c r="B3028" s="31">
        <v>60423900</v>
      </c>
      <c r="C3028" s="31"/>
      <c r="D3028" s="31">
        <v>18094600</v>
      </c>
      <c r="E3028" s="17"/>
      <c r="F3028" s="14">
        <f t="shared" si="97"/>
        <v>0.2994609748791455</v>
      </c>
    </row>
    <row r="3029" spans="1:6" ht="12.75">
      <c r="A3029" s="17" t="s">
        <v>1906</v>
      </c>
      <c r="B3029" s="31">
        <v>35939500</v>
      </c>
      <c r="C3029" s="31"/>
      <c r="D3029" s="31">
        <v>11294950</v>
      </c>
      <c r="E3029" s="17"/>
      <c r="F3029" s="14">
        <f t="shared" si="97"/>
        <v>0.3142767706840663</v>
      </c>
    </row>
    <row r="3030" spans="1:6" ht="12.75">
      <c r="A3030" s="17" t="s">
        <v>2866</v>
      </c>
      <c r="B3030" s="31">
        <v>62491500</v>
      </c>
      <c r="C3030" s="31"/>
      <c r="D3030" s="31">
        <v>16019900</v>
      </c>
      <c r="E3030" s="17"/>
      <c r="F3030" s="14">
        <f t="shared" si="97"/>
        <v>0.25635326404390996</v>
      </c>
    </row>
    <row r="3031" spans="1:6" ht="12.75">
      <c r="A3031" s="17" t="s">
        <v>1907</v>
      </c>
      <c r="B3031" s="31">
        <v>54101900</v>
      </c>
      <c r="C3031" s="31"/>
      <c r="D3031" s="31">
        <v>17495700</v>
      </c>
      <c r="E3031" s="17"/>
      <c r="F3031" s="14">
        <f t="shared" si="97"/>
        <v>0.3233842064696434</v>
      </c>
    </row>
    <row r="3033" spans="1:6" ht="12.75">
      <c r="A3033" s="46" t="s">
        <v>153</v>
      </c>
      <c r="B3033" s="47"/>
      <c r="C3033" s="47"/>
      <c r="D3033" s="47"/>
      <c r="E3033" s="47"/>
      <c r="F3033" s="48"/>
    </row>
    <row r="3034" spans="1:6" ht="12.75">
      <c r="A3034" s="49"/>
      <c r="B3034" s="11"/>
      <c r="C3034" s="11"/>
      <c r="D3034" s="11"/>
      <c r="E3034" s="11"/>
      <c r="F3034" s="45"/>
    </row>
    <row r="3035" spans="1:6" ht="12.75">
      <c r="A3035" s="20" t="s">
        <v>1448</v>
      </c>
      <c r="B3035" s="5">
        <v>2003</v>
      </c>
      <c r="C3035" s="5" t="s">
        <v>1449</v>
      </c>
      <c r="D3035" s="5">
        <v>2003</v>
      </c>
      <c r="E3035" s="20"/>
      <c r="F3035" s="50"/>
    </row>
    <row r="3036" spans="1:6" ht="13.5" thickBot="1">
      <c r="A3036" s="51" t="s">
        <v>1450</v>
      </c>
      <c r="B3036" s="52" t="s">
        <v>1451</v>
      </c>
      <c r="C3036" s="51"/>
      <c r="D3036" s="51" t="s">
        <v>1452</v>
      </c>
      <c r="E3036" s="51"/>
      <c r="F3036" s="53" t="s">
        <v>1453</v>
      </c>
    </row>
    <row r="3037" spans="1:6" ht="12.75">
      <c r="A3037" s="11"/>
      <c r="B3037" s="13"/>
      <c r="C3037" s="13"/>
      <c r="D3037" s="13"/>
      <c r="E3037" s="11"/>
      <c r="F3037" s="45"/>
    </row>
    <row r="3038" spans="1:6" ht="12.75">
      <c r="A3038" s="8" t="s">
        <v>1908</v>
      </c>
      <c r="B3038" s="37">
        <f>SUM(B3039:B3042)</f>
        <v>233672300</v>
      </c>
      <c r="C3038" s="37"/>
      <c r="D3038" s="37">
        <f>SUM(D3039:D3042)</f>
        <v>78692050</v>
      </c>
      <c r="E3038" s="39"/>
      <c r="F3038" s="10">
        <f aca="true" t="shared" si="98" ref="F3038:F3051">SUM(D3038/B3038)</f>
        <v>0.336762423273961</v>
      </c>
    </row>
    <row r="3039" spans="1:6" ht="12.75">
      <c r="A3039" s="17" t="s">
        <v>578</v>
      </c>
      <c r="B3039" s="31">
        <v>65612500</v>
      </c>
      <c r="C3039" s="31"/>
      <c r="D3039" s="31">
        <v>18947600</v>
      </c>
      <c r="E3039" s="17"/>
      <c r="F3039" s="14">
        <f t="shared" si="98"/>
        <v>0.28878033911221185</v>
      </c>
    </row>
    <row r="3040" spans="1:6" ht="12.75">
      <c r="A3040" s="17" t="s">
        <v>1909</v>
      </c>
      <c r="B3040" s="31">
        <v>8691400</v>
      </c>
      <c r="C3040" s="31"/>
      <c r="D3040" s="31">
        <v>3349700</v>
      </c>
      <c r="E3040" s="17"/>
      <c r="F3040" s="14">
        <f t="shared" si="98"/>
        <v>0.38540396253768094</v>
      </c>
    </row>
    <row r="3041" spans="1:6" ht="12.75">
      <c r="A3041" s="17" t="s">
        <v>1910</v>
      </c>
      <c r="B3041" s="31">
        <v>82696800</v>
      </c>
      <c r="C3041" s="31"/>
      <c r="D3041" s="31">
        <v>33528050</v>
      </c>
      <c r="E3041" s="17"/>
      <c r="F3041" s="14">
        <f t="shared" si="98"/>
        <v>0.4054334629635004</v>
      </c>
    </row>
    <row r="3042" spans="1:6" ht="12.75">
      <c r="A3042" s="17" t="s">
        <v>1911</v>
      </c>
      <c r="B3042" s="31">
        <v>76671600</v>
      </c>
      <c r="C3042" s="17"/>
      <c r="D3042" s="31">
        <v>22866700</v>
      </c>
      <c r="E3042" s="17"/>
      <c r="F3042" s="14">
        <f t="shared" si="98"/>
        <v>0.29824211311619947</v>
      </c>
    </row>
    <row r="3043" spans="1:6" ht="12.75">
      <c r="A3043" s="8" t="s">
        <v>1912</v>
      </c>
      <c r="B3043" s="37">
        <v>265851900</v>
      </c>
      <c r="C3043" s="37"/>
      <c r="D3043" s="37">
        <v>110599300</v>
      </c>
      <c r="E3043" s="39"/>
      <c r="F3043" s="10">
        <f t="shared" si="98"/>
        <v>0.4160184674249084</v>
      </c>
    </row>
    <row r="3044" spans="1:6" ht="12.75">
      <c r="A3044" s="8" t="s">
        <v>1913</v>
      </c>
      <c r="B3044" s="37">
        <f>SUM(B3045:B3047)</f>
        <v>209611600</v>
      </c>
      <c r="C3044" s="37"/>
      <c r="D3044" s="37">
        <f>SUM(D3045:D3047)</f>
        <v>63168550</v>
      </c>
      <c r="E3044" s="39"/>
      <c r="F3044" s="10">
        <f t="shared" si="98"/>
        <v>0.30135999152718645</v>
      </c>
    </row>
    <row r="3045" spans="1:6" ht="12.75">
      <c r="A3045" s="17" t="s">
        <v>1914</v>
      </c>
      <c r="B3045" s="31">
        <v>18059100</v>
      </c>
      <c r="C3045" s="31"/>
      <c r="D3045" s="31">
        <v>5788300</v>
      </c>
      <c r="E3045" s="14"/>
      <c r="F3045" s="14">
        <f t="shared" si="98"/>
        <v>0.3205198487189284</v>
      </c>
    </row>
    <row r="3046" spans="1:6" ht="12.75">
      <c r="A3046" s="17" t="s">
        <v>1915</v>
      </c>
      <c r="B3046" s="31">
        <v>98499200</v>
      </c>
      <c r="C3046" s="31"/>
      <c r="D3046" s="31">
        <v>31149150</v>
      </c>
      <c r="E3046" s="14"/>
      <c r="F3046" s="14">
        <f t="shared" si="98"/>
        <v>0.3162375938078685</v>
      </c>
    </row>
    <row r="3047" spans="1:6" ht="12.75">
      <c r="A3047" s="17" t="s">
        <v>1916</v>
      </c>
      <c r="B3047" s="31">
        <v>93053300</v>
      </c>
      <c r="C3047" s="31"/>
      <c r="D3047" s="31">
        <v>26231100</v>
      </c>
      <c r="E3047" s="14"/>
      <c r="F3047" s="14">
        <f t="shared" si="98"/>
        <v>0.2818932805177248</v>
      </c>
    </row>
    <row r="3048" spans="1:6" ht="12.75">
      <c r="A3048" s="8" t="s">
        <v>1917</v>
      </c>
      <c r="B3048" s="37">
        <f>SUM(B3049:B3051)</f>
        <v>223955300</v>
      </c>
      <c r="C3048" s="37"/>
      <c r="D3048" s="37">
        <f>SUM(D3049:D3051)</f>
        <v>69892750</v>
      </c>
      <c r="E3048" s="39"/>
      <c r="F3048" s="10">
        <f t="shared" si="98"/>
        <v>0.31208348273070563</v>
      </c>
    </row>
    <row r="3049" spans="1:6" ht="12.75">
      <c r="A3049" s="17" t="s">
        <v>1943</v>
      </c>
      <c r="B3049" s="31">
        <v>60781800</v>
      </c>
      <c r="C3049" s="31"/>
      <c r="D3049" s="31">
        <v>19070700</v>
      </c>
      <c r="E3049" s="14"/>
      <c r="F3049" s="14">
        <f t="shared" si="98"/>
        <v>0.3137567495533202</v>
      </c>
    </row>
    <row r="3050" spans="1:6" ht="12.75">
      <c r="A3050" s="17" t="s">
        <v>1605</v>
      </c>
      <c r="B3050" s="31">
        <v>136611100</v>
      </c>
      <c r="C3050" s="31"/>
      <c r="D3050" s="31">
        <v>41346650</v>
      </c>
      <c r="E3050" s="14"/>
      <c r="F3050" s="14">
        <f t="shared" si="98"/>
        <v>0.3026595203464433</v>
      </c>
    </row>
    <row r="3051" spans="1:6" ht="12.75">
      <c r="A3051" s="17" t="s">
        <v>1944</v>
      </c>
      <c r="B3051" s="31">
        <v>26562400</v>
      </c>
      <c r="C3051" s="31"/>
      <c r="D3051" s="31">
        <v>9475400</v>
      </c>
      <c r="E3051" s="14"/>
      <c r="F3051" s="14">
        <f t="shared" si="98"/>
        <v>0.356722284130952</v>
      </c>
    </row>
    <row r="3052" spans="1:6" ht="12.75">
      <c r="A3052" s="17"/>
      <c r="B3052" s="17"/>
      <c r="C3052" s="17"/>
      <c r="D3052" s="17"/>
      <c r="E3052" s="14"/>
      <c r="F3052" s="14"/>
    </row>
    <row r="3053" spans="1:6" ht="12.75">
      <c r="A3053" s="17"/>
      <c r="B3053" s="17"/>
      <c r="C3053" s="17"/>
      <c r="D3053" s="17"/>
      <c r="E3053" s="14"/>
      <c r="F3053" s="14"/>
    </row>
    <row r="3054" spans="1:6" ht="15.75">
      <c r="A3054" s="23" t="s">
        <v>1688</v>
      </c>
      <c r="B3054" s="37">
        <f>+B2986+B2993+B2996+B3000+B3006+B3007+B3014+B3026+B3038+B3043+B3044+B3048</f>
        <v>3434972600</v>
      </c>
      <c r="C3054" s="37"/>
      <c r="D3054" s="37">
        <f>+D2986+D2993+D2996+D3000+D3006+D3007+D3014+D3026+D3038+D3043+D3044+D3048</f>
        <v>1113347050</v>
      </c>
      <c r="E3054" s="39"/>
      <c r="F3054" s="10">
        <f>SUM(D3054/B3054)</f>
        <v>0.32412108614781965</v>
      </c>
    </row>
    <row r="3055" spans="1:6" ht="15.75">
      <c r="A3055" s="23"/>
      <c r="B3055" s="65"/>
      <c r="C3055" s="65"/>
      <c r="D3055" s="65"/>
      <c r="E3055" s="14"/>
      <c r="F3055" s="14"/>
    </row>
    <row r="3056" spans="1:6" ht="15.75">
      <c r="A3056" s="23"/>
      <c r="B3056" s="65"/>
      <c r="C3056" s="65"/>
      <c r="D3056" s="65"/>
      <c r="E3056" s="62"/>
      <c r="F3056" s="90"/>
    </row>
    <row r="3057" spans="1:6" ht="15.75">
      <c r="A3057" s="23"/>
      <c r="B3057" s="65"/>
      <c r="C3057" s="65"/>
      <c r="D3057" s="65"/>
      <c r="E3057" s="62"/>
      <c r="F3057" s="90"/>
    </row>
    <row r="3060" spans="1:4" ht="12.75">
      <c r="A3060" s="17" t="s">
        <v>1945</v>
      </c>
      <c r="B3060" s="17" t="s">
        <v>1946</v>
      </c>
      <c r="C3060" s="17"/>
      <c r="D3060" s="38" t="s">
        <v>1947</v>
      </c>
    </row>
    <row r="3061" spans="1:4" ht="12.75">
      <c r="A3061" s="17" t="s">
        <v>1948</v>
      </c>
      <c r="B3061" s="17" t="s">
        <v>1071</v>
      </c>
      <c r="C3061" s="17"/>
      <c r="D3061" s="38" t="s">
        <v>133</v>
      </c>
    </row>
    <row r="3065" spans="1:6" ht="12.75">
      <c r="A3065" s="46" t="s">
        <v>1072</v>
      </c>
      <c r="B3065" s="47"/>
      <c r="C3065" s="47"/>
      <c r="D3065" s="47"/>
      <c r="E3065" s="47"/>
      <c r="F3065" s="48"/>
    </row>
    <row r="3066" spans="1:6" ht="12.75">
      <c r="A3066" s="49"/>
      <c r="B3066" s="11"/>
      <c r="C3066" s="11"/>
      <c r="D3066" s="11"/>
      <c r="E3066" s="11"/>
      <c r="F3066" s="45"/>
    </row>
    <row r="3067" spans="1:6" ht="12.75">
      <c r="A3067" s="20" t="s">
        <v>1448</v>
      </c>
      <c r="B3067" s="5">
        <v>2003</v>
      </c>
      <c r="C3067" s="5" t="s">
        <v>1449</v>
      </c>
      <c r="D3067" s="5">
        <v>2003</v>
      </c>
      <c r="E3067" s="20"/>
      <c r="F3067" s="50"/>
    </row>
    <row r="3068" spans="1:6" ht="13.5" thickBot="1">
      <c r="A3068" s="51" t="s">
        <v>1450</v>
      </c>
      <c r="B3068" s="52" t="s">
        <v>1451</v>
      </c>
      <c r="C3068" s="51"/>
      <c r="D3068" s="51" t="s">
        <v>1452</v>
      </c>
      <c r="E3068" s="51"/>
      <c r="F3068" s="53" t="s">
        <v>1453</v>
      </c>
    </row>
    <row r="3069" spans="1:6" ht="12.75">
      <c r="A3069" s="11"/>
      <c r="B3069" s="13"/>
      <c r="C3069" s="13"/>
      <c r="D3069" s="13"/>
      <c r="E3069" s="11"/>
      <c r="F3069" s="45"/>
    </row>
    <row r="3070" spans="1:6" ht="12.75">
      <c r="A3070" s="8" t="s">
        <v>1073</v>
      </c>
      <c r="B3070" s="37">
        <f>SUM(B3071:B3083)</f>
        <v>1118227500</v>
      </c>
      <c r="C3070" s="37"/>
      <c r="D3070" s="37">
        <f>SUM(D3071:D3083)</f>
        <v>732294250</v>
      </c>
      <c r="E3070" s="39"/>
      <c r="F3070" s="10">
        <f aca="true" t="shared" si="99" ref="F3070:F3083">SUM(D3070/B3070)</f>
        <v>0.6548705428904226</v>
      </c>
    </row>
    <row r="3071" spans="1:6" ht="12.75">
      <c r="A3071" s="17" t="s">
        <v>1074</v>
      </c>
      <c r="B3071" s="31">
        <v>112827700</v>
      </c>
      <c r="C3071" s="31"/>
      <c r="D3071" s="31">
        <v>76733550</v>
      </c>
      <c r="E3071" s="17"/>
      <c r="F3071" s="14">
        <f t="shared" si="99"/>
        <v>0.6800949589506832</v>
      </c>
    </row>
    <row r="3072" spans="1:6" ht="12.75">
      <c r="A3072" s="17" t="s">
        <v>1075</v>
      </c>
      <c r="B3072" s="31">
        <v>31988700</v>
      </c>
      <c r="C3072" s="31"/>
      <c r="D3072" s="31">
        <v>22614545</v>
      </c>
      <c r="E3072" s="17"/>
      <c r="F3072" s="14">
        <f t="shared" si="99"/>
        <v>0.7069541744428501</v>
      </c>
    </row>
    <row r="3073" spans="1:6" ht="12.75">
      <c r="A3073" s="17" t="s">
        <v>1810</v>
      </c>
      <c r="B3073" s="31">
        <v>120351100</v>
      </c>
      <c r="C3073" s="31"/>
      <c r="D3073" s="31">
        <v>75463880</v>
      </c>
      <c r="E3073" s="17"/>
      <c r="F3073" s="14">
        <f t="shared" si="99"/>
        <v>0.6270310782369252</v>
      </c>
    </row>
    <row r="3074" spans="1:6" ht="12.75">
      <c r="A3074" s="17" t="s">
        <v>1076</v>
      </c>
      <c r="B3074" s="31">
        <v>46235100</v>
      </c>
      <c r="C3074" s="31"/>
      <c r="D3074" s="31">
        <v>28707145</v>
      </c>
      <c r="E3074" s="17"/>
      <c r="F3074" s="14">
        <f t="shared" si="99"/>
        <v>0.6208950559207183</v>
      </c>
    </row>
    <row r="3075" spans="1:6" ht="12.75">
      <c r="A3075" s="17" t="s">
        <v>2593</v>
      </c>
      <c r="B3075" s="31">
        <v>73063800</v>
      </c>
      <c r="C3075" s="31"/>
      <c r="D3075" s="31">
        <v>51491820</v>
      </c>
      <c r="E3075" s="17"/>
      <c r="F3075" s="14">
        <f t="shared" si="99"/>
        <v>0.7047514637891815</v>
      </c>
    </row>
    <row r="3076" spans="1:6" ht="12.75">
      <c r="A3076" s="17" t="s">
        <v>1077</v>
      </c>
      <c r="B3076" s="31">
        <v>221866300</v>
      </c>
      <c r="C3076" s="31"/>
      <c r="D3076" s="31">
        <v>150043765</v>
      </c>
      <c r="E3076" s="17"/>
      <c r="F3076" s="14">
        <f t="shared" si="99"/>
        <v>0.6762801065326279</v>
      </c>
    </row>
    <row r="3077" spans="1:6" ht="12.75">
      <c r="A3077" s="17" t="s">
        <v>2928</v>
      </c>
      <c r="B3077" s="31">
        <v>138828000</v>
      </c>
      <c r="C3077" s="31"/>
      <c r="D3077" s="31">
        <v>92448125</v>
      </c>
      <c r="E3077" s="17"/>
      <c r="F3077" s="14">
        <f t="shared" si="99"/>
        <v>0.6659184386435013</v>
      </c>
    </row>
    <row r="3078" spans="1:6" ht="12.75">
      <c r="A3078" s="17" t="s">
        <v>1078</v>
      </c>
      <c r="B3078" s="31">
        <v>8351000</v>
      </c>
      <c r="C3078" s="31"/>
      <c r="D3078" s="31">
        <v>5557600</v>
      </c>
      <c r="E3078" s="17"/>
      <c r="F3078" s="14">
        <f t="shared" si="99"/>
        <v>0.6655011375883128</v>
      </c>
    </row>
    <row r="3079" spans="1:6" ht="12.75">
      <c r="A3079" s="17" t="s">
        <v>1079</v>
      </c>
      <c r="B3079" s="31">
        <v>154864200</v>
      </c>
      <c r="C3079" s="31"/>
      <c r="D3079" s="31">
        <v>101557425</v>
      </c>
      <c r="E3079" s="17"/>
      <c r="F3079" s="14">
        <f t="shared" si="99"/>
        <v>0.6557837447260245</v>
      </c>
    </row>
    <row r="3080" spans="1:6" ht="12.75">
      <c r="A3080" s="17" t="s">
        <v>1080</v>
      </c>
      <c r="B3080" s="31">
        <v>6981700</v>
      </c>
      <c r="C3080" s="31"/>
      <c r="D3080" s="31">
        <v>4500550</v>
      </c>
      <c r="E3080" s="17"/>
      <c r="F3080" s="14">
        <f t="shared" si="99"/>
        <v>0.6446209375939957</v>
      </c>
    </row>
    <row r="3081" spans="1:6" ht="12.75">
      <c r="A3081" s="17" t="s">
        <v>1081</v>
      </c>
      <c r="B3081" s="31">
        <v>49157000</v>
      </c>
      <c r="C3081" s="31"/>
      <c r="D3081" s="31">
        <v>27371525</v>
      </c>
      <c r="E3081" s="17"/>
      <c r="F3081" s="14">
        <f t="shared" si="99"/>
        <v>0.5568184592224912</v>
      </c>
    </row>
    <row r="3082" spans="1:6" ht="12.75">
      <c r="A3082" s="17" t="s">
        <v>2263</v>
      </c>
      <c r="B3082" s="31">
        <v>56951900</v>
      </c>
      <c r="C3082" s="31"/>
      <c r="D3082" s="31">
        <v>36661195</v>
      </c>
      <c r="E3082" s="17"/>
      <c r="F3082" s="14">
        <f t="shared" si="99"/>
        <v>0.6437220707298615</v>
      </c>
    </row>
    <row r="3083" spans="1:6" ht="12.75">
      <c r="A3083" s="17" t="s">
        <v>165</v>
      </c>
      <c r="B3083" s="31">
        <v>96761000</v>
      </c>
      <c r="C3083" s="31"/>
      <c r="D3083" s="31">
        <v>59143125</v>
      </c>
      <c r="E3083" s="17"/>
      <c r="F3083" s="14">
        <f t="shared" si="99"/>
        <v>0.6112289558809851</v>
      </c>
    </row>
    <row r="3084" spans="1:6" ht="12.75">
      <c r="A3084" s="17"/>
      <c r="B3084" s="31"/>
      <c r="C3084" s="31"/>
      <c r="D3084" s="31"/>
      <c r="E3084" s="17"/>
      <c r="F3084" s="14"/>
    </row>
    <row r="3085" spans="1:6" ht="12.75">
      <c r="A3085" s="17"/>
      <c r="B3085" s="17"/>
      <c r="C3085" s="17"/>
      <c r="D3085" s="17"/>
      <c r="E3085" s="17"/>
      <c r="F3085" s="14"/>
    </row>
    <row r="3086" spans="1:6" ht="15.75">
      <c r="A3086" s="23" t="s">
        <v>1688</v>
      </c>
      <c r="B3086" s="37">
        <f>SUM(B3070)</f>
        <v>1118227500</v>
      </c>
      <c r="C3086" s="37"/>
      <c r="D3086" s="37">
        <f>SUM(D3070)</f>
        <v>732294250</v>
      </c>
      <c r="E3086" s="39"/>
      <c r="F3086" s="10">
        <f>SUM(D3086/B3086)</f>
        <v>0.6548705428904226</v>
      </c>
    </row>
    <row r="3087" spans="1:6" ht="12.75">
      <c r="A3087" s="17"/>
      <c r="B3087" s="17"/>
      <c r="C3087" s="17"/>
      <c r="D3087" s="17"/>
      <c r="E3087" s="17"/>
      <c r="F3087" s="33"/>
    </row>
    <row r="3089" spans="1:4" ht="12.75">
      <c r="A3089" s="17" t="s">
        <v>1082</v>
      </c>
      <c r="B3089" s="17" t="s">
        <v>1083</v>
      </c>
      <c r="C3089" s="17"/>
      <c r="D3089" s="38" t="s">
        <v>1084</v>
      </c>
    </row>
    <row r="3090" spans="1:4" ht="12.75">
      <c r="A3090" s="17" t="s">
        <v>1085</v>
      </c>
      <c r="B3090" s="17" t="s">
        <v>1083</v>
      </c>
      <c r="C3090" s="17"/>
      <c r="D3090" s="38" t="s">
        <v>1084</v>
      </c>
    </row>
    <row r="3091" spans="1:4" ht="12.75">
      <c r="A3091" s="17" t="s">
        <v>1086</v>
      </c>
      <c r="B3091" s="17" t="s">
        <v>1083</v>
      </c>
      <c r="C3091" s="17"/>
      <c r="D3091" s="38" t="s">
        <v>1084</v>
      </c>
    </row>
    <row r="3094" spans="1:6" ht="12.75">
      <c r="A3094" s="46" t="s">
        <v>1087</v>
      </c>
      <c r="B3094" s="47"/>
      <c r="C3094" s="47"/>
      <c r="D3094" s="47"/>
      <c r="E3094" s="47"/>
      <c r="F3094" s="48"/>
    </row>
    <row r="3095" spans="1:6" ht="12.75">
      <c r="A3095" s="49"/>
      <c r="B3095" s="11"/>
      <c r="C3095" s="11"/>
      <c r="D3095" s="11"/>
      <c r="E3095" s="11"/>
      <c r="F3095" s="45"/>
    </row>
    <row r="3096" spans="1:6" ht="12.75">
      <c r="A3096" s="20" t="s">
        <v>1448</v>
      </c>
      <c r="B3096" s="5">
        <v>2003</v>
      </c>
      <c r="C3096" s="5" t="s">
        <v>1449</v>
      </c>
      <c r="D3096" s="5">
        <v>2003</v>
      </c>
      <c r="E3096" s="20"/>
      <c r="F3096" s="50"/>
    </row>
    <row r="3097" spans="1:6" ht="13.5" thickBot="1">
      <c r="A3097" s="51" t="s">
        <v>1450</v>
      </c>
      <c r="B3097" s="52" t="s">
        <v>1451</v>
      </c>
      <c r="C3097" s="51"/>
      <c r="D3097" s="51" t="s">
        <v>1452</v>
      </c>
      <c r="E3097" s="51"/>
      <c r="F3097" s="53" t="s">
        <v>1453</v>
      </c>
    </row>
    <row r="3098" spans="1:6" ht="12.75">
      <c r="A3098" s="20"/>
      <c r="B3098" s="20"/>
      <c r="C3098" s="20"/>
      <c r="D3098" s="20"/>
      <c r="E3098" s="20"/>
      <c r="F3098" s="50"/>
    </row>
    <row r="3099" spans="1:6" ht="12.75">
      <c r="A3099" s="20" t="s">
        <v>1088</v>
      </c>
      <c r="B3099" s="21">
        <f>SUM(B3100:B3106)</f>
        <v>1928096000</v>
      </c>
      <c r="C3099" s="20"/>
      <c r="D3099" s="21">
        <f>SUM(D3100:D3106)</f>
        <v>516146700</v>
      </c>
      <c r="E3099" s="20"/>
      <c r="F3099" s="10">
        <f aca="true" t="shared" si="100" ref="F3099:F3104">SUM(D3099/B3099)</f>
        <v>0.2676976146415946</v>
      </c>
    </row>
    <row r="3100" spans="1:6" ht="12.75">
      <c r="A3100" s="18" t="s">
        <v>1089</v>
      </c>
      <c r="B3100" s="27">
        <v>283631300</v>
      </c>
      <c r="C3100" s="27"/>
      <c r="D3100" s="27">
        <v>67965970</v>
      </c>
      <c r="E3100" s="20"/>
      <c r="F3100" s="14">
        <f t="shared" si="100"/>
        <v>0.23962789015175687</v>
      </c>
    </row>
    <row r="3101" spans="1:6" ht="12.75">
      <c r="A3101" s="18" t="s">
        <v>1090</v>
      </c>
      <c r="B3101" s="27">
        <v>638868400</v>
      </c>
      <c r="C3101" s="27"/>
      <c r="D3101" s="27">
        <v>165420160</v>
      </c>
      <c r="E3101" s="20"/>
      <c r="F3101" s="14">
        <f t="shared" si="100"/>
        <v>0.2589268149747272</v>
      </c>
    </row>
    <row r="3102" spans="1:6" ht="12.75">
      <c r="A3102" s="18" t="s">
        <v>1091</v>
      </c>
      <c r="B3102" s="27">
        <v>126871300</v>
      </c>
      <c r="C3102" s="27"/>
      <c r="D3102" s="27">
        <v>29827940</v>
      </c>
      <c r="E3102" s="18"/>
      <c r="F3102" s="14">
        <f t="shared" si="100"/>
        <v>0.23510392027196064</v>
      </c>
    </row>
    <row r="3103" spans="1:6" ht="12.75">
      <c r="A3103" s="18" t="s">
        <v>2034</v>
      </c>
      <c r="B3103" s="27">
        <v>378422100</v>
      </c>
      <c r="C3103" s="27"/>
      <c r="D3103" s="27">
        <v>87109030</v>
      </c>
      <c r="E3103" s="18"/>
      <c r="F3103" s="14">
        <f t="shared" si="100"/>
        <v>0.2301901236740666</v>
      </c>
    </row>
    <row r="3104" spans="1:6" ht="12.75">
      <c r="A3104" s="18" t="s">
        <v>1722</v>
      </c>
      <c r="B3104" s="27">
        <v>448854100</v>
      </c>
      <c r="C3104" s="27"/>
      <c r="D3104" s="27">
        <v>151644870</v>
      </c>
      <c r="E3104" s="18"/>
      <c r="F3104" s="14">
        <f t="shared" si="100"/>
        <v>0.3378489134888152</v>
      </c>
    </row>
    <row r="3105" spans="1:6" ht="12.75">
      <c r="A3105" s="91" t="s">
        <v>1092</v>
      </c>
      <c r="B3105" s="27"/>
      <c r="C3105" s="27"/>
      <c r="D3105" s="27"/>
      <c r="E3105" s="18"/>
      <c r="F3105" s="14"/>
    </row>
    <row r="3106" spans="1:6" ht="12.75">
      <c r="A3106" s="18" t="s">
        <v>849</v>
      </c>
      <c r="B3106" s="27">
        <v>51448800</v>
      </c>
      <c r="C3106" s="27"/>
      <c r="D3106" s="27">
        <v>14178730</v>
      </c>
      <c r="E3106" s="18"/>
      <c r="F3106" s="14">
        <f>SUM(D3106/B3106)</f>
        <v>0.2755891293868856</v>
      </c>
    </row>
    <row r="3107" spans="1:6" ht="12.75">
      <c r="A3107" s="91" t="s">
        <v>1092</v>
      </c>
      <c r="B3107" s="18"/>
      <c r="C3107" s="18"/>
      <c r="D3107" s="18"/>
      <c r="E3107" s="18"/>
      <c r="F3107" s="14"/>
    </row>
    <row r="3108" spans="1:6" ht="12.75">
      <c r="A3108" s="20" t="s">
        <v>1093</v>
      </c>
      <c r="B3108" s="21">
        <f>SUM(B3109:B3112)</f>
        <v>1247287500</v>
      </c>
      <c r="C3108" s="20"/>
      <c r="D3108" s="21">
        <f>SUM(D3109:D3112)</f>
        <v>283926140</v>
      </c>
      <c r="E3108" s="20"/>
      <c r="F3108" s="10">
        <f aca="true" t="shared" si="101" ref="F3108:F3126">SUM(D3108/B3108)</f>
        <v>0.22763487968892496</v>
      </c>
    </row>
    <row r="3109" spans="1:6" ht="12.75">
      <c r="A3109" s="18" t="s">
        <v>1094</v>
      </c>
      <c r="B3109" s="27">
        <v>662887500</v>
      </c>
      <c r="C3109" s="27"/>
      <c r="D3109" s="27">
        <v>152370400</v>
      </c>
      <c r="E3109" s="18"/>
      <c r="F3109" s="14">
        <f t="shared" si="101"/>
        <v>0.22985861100111254</v>
      </c>
    </row>
    <row r="3110" spans="1:6" ht="12.75">
      <c r="A3110" s="18" t="s">
        <v>2253</v>
      </c>
      <c r="B3110" s="27">
        <v>106384400</v>
      </c>
      <c r="C3110" s="27"/>
      <c r="D3110" s="27">
        <v>23438300</v>
      </c>
      <c r="E3110" s="18"/>
      <c r="F3110" s="14">
        <f t="shared" si="101"/>
        <v>0.2203170765638571</v>
      </c>
    </row>
    <row r="3111" spans="1:6" ht="12.75">
      <c r="A3111" s="18" t="s">
        <v>2249</v>
      </c>
      <c r="B3111" s="27">
        <v>279255300</v>
      </c>
      <c r="C3111" s="27"/>
      <c r="D3111" s="27">
        <v>61336980</v>
      </c>
      <c r="E3111" s="18"/>
      <c r="F3111" s="14">
        <f t="shared" si="101"/>
        <v>0.21964481963278762</v>
      </c>
    </row>
    <row r="3112" spans="1:6" ht="12.75">
      <c r="A3112" s="18" t="s">
        <v>2490</v>
      </c>
      <c r="B3112" s="27">
        <v>198760300</v>
      </c>
      <c r="C3112" s="27"/>
      <c r="D3112" s="27">
        <v>46780460</v>
      </c>
      <c r="E3112" s="18"/>
      <c r="F3112" s="14">
        <f t="shared" si="101"/>
        <v>0.2353611863133634</v>
      </c>
    </row>
    <row r="3113" spans="1:6" ht="12.75">
      <c r="A3113" s="20" t="s">
        <v>1095</v>
      </c>
      <c r="B3113" s="21">
        <f>SUM(B3114:B3121)</f>
        <v>3260359700</v>
      </c>
      <c r="C3113" s="20"/>
      <c r="D3113" s="21">
        <f>SUM(D3114:D3121)</f>
        <v>808089420</v>
      </c>
      <c r="E3113" s="20"/>
      <c r="F3113" s="10">
        <f t="shared" si="101"/>
        <v>0.24785284274002037</v>
      </c>
    </row>
    <row r="3114" spans="1:6" ht="12.75">
      <c r="A3114" s="18" t="s">
        <v>2812</v>
      </c>
      <c r="B3114" s="27">
        <v>270854200</v>
      </c>
      <c r="C3114" s="27"/>
      <c r="D3114" s="27">
        <v>61126010</v>
      </c>
      <c r="E3114" s="18"/>
      <c r="F3114" s="14">
        <f t="shared" si="101"/>
        <v>0.22567864925114692</v>
      </c>
    </row>
    <row r="3115" spans="1:6" ht="12.75">
      <c r="A3115" s="18" t="s">
        <v>2813</v>
      </c>
      <c r="B3115" s="27">
        <v>826699000</v>
      </c>
      <c r="C3115" s="27"/>
      <c r="D3115" s="27">
        <v>224659180</v>
      </c>
      <c r="E3115" s="18"/>
      <c r="F3115" s="14">
        <f t="shared" si="101"/>
        <v>0.271754507989002</v>
      </c>
    </row>
    <row r="3116" spans="1:6" ht="12.75">
      <c r="A3116" s="18" t="s">
        <v>1339</v>
      </c>
      <c r="B3116" s="27">
        <v>315727300</v>
      </c>
      <c r="C3116" s="27"/>
      <c r="D3116" s="27">
        <v>78248200</v>
      </c>
      <c r="E3116" s="18"/>
      <c r="F3116" s="14">
        <f t="shared" si="101"/>
        <v>0.24783476120056772</v>
      </c>
    </row>
    <row r="3117" spans="1:6" ht="12.75">
      <c r="A3117" s="18" t="s">
        <v>1389</v>
      </c>
      <c r="B3117" s="27">
        <v>130819200</v>
      </c>
      <c r="C3117" s="27"/>
      <c r="D3117" s="27">
        <v>35818820</v>
      </c>
      <c r="E3117" s="18"/>
      <c r="F3117" s="14">
        <f t="shared" si="101"/>
        <v>0.27380399818986817</v>
      </c>
    </row>
    <row r="3118" spans="1:6" ht="12.75">
      <c r="A3118" s="18" t="s">
        <v>2401</v>
      </c>
      <c r="B3118" s="27">
        <v>184874900</v>
      </c>
      <c r="C3118" s="27"/>
      <c r="D3118" s="27">
        <v>41964100</v>
      </c>
      <c r="E3118" s="18"/>
      <c r="F3118" s="14">
        <f t="shared" si="101"/>
        <v>0.2269864649014009</v>
      </c>
    </row>
    <row r="3119" spans="1:6" ht="12.75">
      <c r="A3119" s="18" t="s">
        <v>2814</v>
      </c>
      <c r="B3119" s="27">
        <v>596724900</v>
      </c>
      <c r="C3119" s="27"/>
      <c r="D3119" s="27">
        <v>137877110</v>
      </c>
      <c r="E3119" s="18"/>
      <c r="F3119" s="14">
        <f t="shared" si="101"/>
        <v>0.2310564047184892</v>
      </c>
    </row>
    <row r="3120" spans="1:6" ht="12.75">
      <c r="A3120" s="18" t="s">
        <v>2815</v>
      </c>
      <c r="B3120" s="27">
        <v>671983800</v>
      </c>
      <c r="C3120" s="27"/>
      <c r="D3120" s="27">
        <v>161512540</v>
      </c>
      <c r="E3120" s="18"/>
      <c r="F3120" s="14">
        <f t="shared" si="101"/>
        <v>0.24035183586270978</v>
      </c>
    </row>
    <row r="3121" spans="1:6" ht="12.75">
      <c r="A3121" s="18" t="s">
        <v>2816</v>
      </c>
      <c r="B3121" s="27">
        <v>262676400</v>
      </c>
      <c r="C3121" s="27"/>
      <c r="D3121" s="27">
        <v>66883460</v>
      </c>
      <c r="E3121" s="18"/>
      <c r="F3121" s="14">
        <f t="shared" si="101"/>
        <v>0.2546230266594182</v>
      </c>
    </row>
    <row r="3122" spans="1:6" ht="12.75">
      <c r="A3122" s="20" t="s">
        <v>2817</v>
      </c>
      <c r="B3122" s="21">
        <f>SUM(B3123:B3126)</f>
        <v>1486442500</v>
      </c>
      <c r="C3122" s="20"/>
      <c r="D3122" s="21">
        <f>SUM(D3123:D3126)</f>
        <v>355864160</v>
      </c>
      <c r="E3122" s="20"/>
      <c r="F3122" s="10">
        <f t="shared" si="101"/>
        <v>0.23940661007741637</v>
      </c>
    </row>
    <row r="3123" spans="1:6" ht="12.75">
      <c r="A3123" s="18" t="s">
        <v>2818</v>
      </c>
      <c r="B3123" s="27">
        <v>32758700</v>
      </c>
      <c r="C3123" s="27"/>
      <c r="D3123" s="27">
        <v>7168440</v>
      </c>
      <c r="E3123" s="18"/>
      <c r="F3123" s="14">
        <f t="shared" si="101"/>
        <v>0.21882553336976132</v>
      </c>
    </row>
    <row r="3124" spans="1:6" ht="12.75">
      <c r="A3124" s="18" t="s">
        <v>1231</v>
      </c>
      <c r="B3124" s="27">
        <v>380497400</v>
      </c>
      <c r="C3124" s="27"/>
      <c r="D3124" s="27">
        <v>84580240</v>
      </c>
      <c r="E3124" s="18"/>
      <c r="F3124" s="14">
        <f t="shared" si="101"/>
        <v>0.22228861484993065</v>
      </c>
    </row>
    <row r="3125" spans="1:6" ht="12.75">
      <c r="A3125" s="18" t="s">
        <v>2819</v>
      </c>
      <c r="B3125" s="27">
        <v>850533600</v>
      </c>
      <c r="C3125" s="27"/>
      <c r="D3125" s="27">
        <v>210548070</v>
      </c>
      <c r="E3125" s="18"/>
      <c r="F3125" s="14">
        <f t="shared" si="101"/>
        <v>0.2475482097356295</v>
      </c>
    </row>
    <row r="3126" spans="1:6" ht="12.75">
      <c r="A3126" s="18" t="s">
        <v>2820</v>
      </c>
      <c r="B3126" s="27">
        <v>222652800</v>
      </c>
      <c r="C3126" s="27"/>
      <c r="D3126" s="27">
        <v>53567410</v>
      </c>
      <c r="E3126" s="18"/>
      <c r="F3126" s="14">
        <f t="shared" si="101"/>
        <v>0.2405871832736889</v>
      </c>
    </row>
    <row r="3127" spans="1:6" ht="12.75">
      <c r="A3127" s="20"/>
      <c r="B3127" s="20"/>
      <c r="C3127" s="20"/>
      <c r="D3127" s="20"/>
      <c r="E3127" s="20"/>
      <c r="F3127" s="14"/>
    </row>
    <row r="3128" spans="1:6" ht="12.75">
      <c r="A3128" s="20"/>
      <c r="B3128" s="20"/>
      <c r="C3128" s="20"/>
      <c r="D3128" s="20"/>
      <c r="E3128" s="20"/>
      <c r="F3128" s="14"/>
    </row>
    <row r="3129" spans="1:6" ht="15.75">
      <c r="A3129" s="92" t="s">
        <v>1688</v>
      </c>
      <c r="B3129" s="21">
        <f>+B3099+B3108+B3113+B3122</f>
        <v>7922185700</v>
      </c>
      <c r="C3129" s="20"/>
      <c r="D3129" s="21">
        <f>+D3099+D3108+D3113+D3122</f>
        <v>1964026420</v>
      </c>
      <c r="E3129" s="20"/>
      <c r="F3129" s="10">
        <f>SUM(D3129/B3129)</f>
        <v>0.2479147162632151</v>
      </c>
    </row>
    <row r="3130" spans="1:6" ht="12.75">
      <c r="A3130" s="20"/>
      <c r="B3130" s="20"/>
      <c r="C3130" s="20"/>
      <c r="D3130" s="20"/>
      <c r="E3130" s="20"/>
      <c r="F3130" s="50"/>
    </row>
    <row r="3131" spans="1:6" ht="12.75">
      <c r="A3131" s="20"/>
      <c r="B3131" s="20"/>
      <c r="C3131" s="20"/>
      <c r="D3131" s="20"/>
      <c r="E3131" s="20"/>
      <c r="F3131" s="50"/>
    </row>
    <row r="3133" spans="1:6" ht="12.75">
      <c r="A3133" s="46" t="s">
        <v>2821</v>
      </c>
      <c r="B3133" s="47"/>
      <c r="C3133" s="47"/>
      <c r="D3133" s="47"/>
      <c r="E3133" s="47"/>
      <c r="F3133" s="48"/>
    </row>
    <row r="3134" spans="1:6" ht="12.75">
      <c r="A3134" s="49"/>
      <c r="B3134" s="11"/>
      <c r="C3134" s="11"/>
      <c r="D3134" s="11"/>
      <c r="E3134" s="11"/>
      <c r="F3134" s="45"/>
    </row>
    <row r="3135" spans="1:6" ht="12.75">
      <c r="A3135" s="20" t="s">
        <v>1448</v>
      </c>
      <c r="B3135" s="5">
        <v>2003</v>
      </c>
      <c r="C3135" s="5" t="s">
        <v>1449</v>
      </c>
      <c r="D3135" s="5">
        <v>2003</v>
      </c>
      <c r="E3135" s="20"/>
      <c r="F3135" s="50"/>
    </row>
    <row r="3136" spans="1:6" ht="13.5" thickBot="1">
      <c r="A3136" s="51" t="s">
        <v>1450</v>
      </c>
      <c r="B3136" s="52" t="s">
        <v>1451</v>
      </c>
      <c r="C3136" s="51"/>
      <c r="D3136" s="51" t="s">
        <v>1452</v>
      </c>
      <c r="E3136" s="51"/>
      <c r="F3136" s="53" t="s">
        <v>1453</v>
      </c>
    </row>
    <row r="3137" spans="1:6" ht="12.75">
      <c r="A3137" s="11"/>
      <c r="B3137" s="13"/>
      <c r="C3137" s="13"/>
      <c r="D3137" s="13"/>
      <c r="E3137" s="11"/>
      <c r="F3137" s="45"/>
    </row>
    <row r="3138" spans="1:6" ht="12.75">
      <c r="A3138" s="8" t="s">
        <v>2822</v>
      </c>
      <c r="B3138" s="37">
        <f>SUM(B3139:B3140)</f>
        <v>3064765700</v>
      </c>
      <c r="C3138" s="37"/>
      <c r="D3138" s="37">
        <f>SUM(D3139:D3140)</f>
        <v>3452728400</v>
      </c>
      <c r="E3138" s="39"/>
      <c r="F3138" s="10">
        <f aca="true" t="shared" si="102" ref="F3138:F3170">SUM(D3138/B3138)</f>
        <v>1.126588045539664</v>
      </c>
    </row>
    <row r="3139" spans="1:6" ht="12.75">
      <c r="A3139" s="17" t="s">
        <v>2299</v>
      </c>
      <c r="B3139" s="31">
        <v>2961071500</v>
      </c>
      <c r="C3139" s="31"/>
      <c r="D3139" s="31">
        <v>3338908850</v>
      </c>
      <c r="E3139" s="17"/>
      <c r="F3139" s="14">
        <f t="shared" si="102"/>
        <v>1.1276015624749351</v>
      </c>
    </row>
    <row r="3140" spans="1:6" ht="12.75">
      <c r="A3140" s="17" t="s">
        <v>2823</v>
      </c>
      <c r="B3140" s="31">
        <v>103694200</v>
      </c>
      <c r="C3140" s="31"/>
      <c r="D3140" s="31">
        <v>113819550</v>
      </c>
      <c r="E3140" s="17"/>
      <c r="F3140" s="14">
        <f t="shared" si="102"/>
        <v>1.097646252152965</v>
      </c>
    </row>
    <row r="3141" spans="1:6" ht="12.75">
      <c r="A3141" s="8" t="s">
        <v>2824</v>
      </c>
      <c r="B3141" s="37">
        <v>83745800</v>
      </c>
      <c r="C3141" s="37"/>
      <c r="D3141" s="37">
        <v>98133990</v>
      </c>
      <c r="E3141" s="39"/>
      <c r="F3141" s="10">
        <f t="shared" si="102"/>
        <v>1.1718078996200407</v>
      </c>
    </row>
    <row r="3142" spans="1:6" ht="12.75">
      <c r="A3142" s="8" t="s">
        <v>2825</v>
      </c>
      <c r="B3142" s="37">
        <v>1780815100</v>
      </c>
      <c r="C3142" s="37"/>
      <c r="D3142" s="37">
        <v>1934342357</v>
      </c>
      <c r="E3142" s="39"/>
      <c r="F3142" s="10">
        <f t="shared" si="102"/>
        <v>1.0862117897585213</v>
      </c>
    </row>
    <row r="3143" spans="1:6" ht="12.75">
      <c r="A3143" s="8" t="s">
        <v>2826</v>
      </c>
      <c r="B3143" s="37">
        <f>SUM(B3144:B3146)</f>
        <v>3767422500</v>
      </c>
      <c r="C3143" s="37"/>
      <c r="D3143" s="37">
        <f>SUM(D3144:D3146)</f>
        <v>3628108093</v>
      </c>
      <c r="E3143" s="39"/>
      <c r="F3143" s="10">
        <f t="shared" si="102"/>
        <v>0.9630212945322697</v>
      </c>
    </row>
    <row r="3144" spans="1:6" ht="12.75">
      <c r="A3144" s="17" t="s">
        <v>2827</v>
      </c>
      <c r="B3144" s="31">
        <v>484353000</v>
      </c>
      <c r="C3144" s="31"/>
      <c r="D3144" s="31">
        <v>457335150</v>
      </c>
      <c r="E3144" s="17"/>
      <c r="F3144" s="14">
        <f t="shared" si="102"/>
        <v>0.94421867935163</v>
      </c>
    </row>
    <row r="3145" spans="1:6" ht="12.75">
      <c r="A3145" s="17" t="s">
        <v>867</v>
      </c>
      <c r="B3145" s="31">
        <v>1646568500</v>
      </c>
      <c r="C3145" s="31"/>
      <c r="D3145" s="31">
        <v>1564302088</v>
      </c>
      <c r="E3145" s="17"/>
      <c r="F3145" s="14">
        <f t="shared" si="102"/>
        <v>0.9500376619618315</v>
      </c>
    </row>
    <row r="3146" spans="1:6" ht="12.75">
      <c r="A3146" s="17" t="s">
        <v>2828</v>
      </c>
      <c r="B3146" s="31">
        <v>1636501000</v>
      </c>
      <c r="C3146" s="31"/>
      <c r="D3146" s="31">
        <v>1606470855</v>
      </c>
      <c r="E3146" s="17"/>
      <c r="F3146" s="14">
        <f t="shared" si="102"/>
        <v>0.9816497851208157</v>
      </c>
    </row>
    <row r="3147" spans="1:6" ht="12.75">
      <c r="A3147" s="8" t="s">
        <v>2829</v>
      </c>
      <c r="B3147" s="37">
        <f>SUM(B3148:B3149)</f>
        <v>2298117800</v>
      </c>
      <c r="C3147" s="37"/>
      <c r="D3147" s="37">
        <f>SUM(D3148:D3149)</f>
        <v>2439830809</v>
      </c>
      <c r="E3147" s="39"/>
      <c r="F3147" s="10">
        <f t="shared" si="102"/>
        <v>1.061664815006437</v>
      </c>
    </row>
    <row r="3148" spans="1:6" ht="12.75">
      <c r="A3148" s="17" t="s">
        <v>2830</v>
      </c>
      <c r="B3148" s="31">
        <v>333256600</v>
      </c>
      <c r="C3148" s="31"/>
      <c r="D3148" s="31">
        <v>376042300</v>
      </c>
      <c r="E3148" s="17"/>
      <c r="F3148" s="14">
        <f t="shared" si="102"/>
        <v>1.1283866546078907</v>
      </c>
    </row>
    <row r="3149" spans="1:6" ht="12.75">
      <c r="A3149" s="17" t="s">
        <v>2831</v>
      </c>
      <c r="B3149" s="31">
        <v>1964861200</v>
      </c>
      <c r="C3149" s="31"/>
      <c r="D3149" s="31">
        <v>2063788509</v>
      </c>
      <c r="E3149" s="17"/>
      <c r="F3149" s="14">
        <f t="shared" si="102"/>
        <v>1.0503482429191435</v>
      </c>
    </row>
    <row r="3150" spans="1:6" ht="12.75">
      <c r="A3150" s="8" t="s">
        <v>2832</v>
      </c>
      <c r="B3150" s="37">
        <v>277284200</v>
      </c>
      <c r="C3150" s="37"/>
      <c r="D3150" s="37">
        <v>304331604</v>
      </c>
      <c r="E3150" s="39"/>
      <c r="F3150" s="10">
        <f t="shared" si="102"/>
        <v>1.0975439783442402</v>
      </c>
    </row>
    <row r="3151" spans="1:6" ht="12.75">
      <c r="A3151" s="8" t="s">
        <v>2833</v>
      </c>
      <c r="B3151" s="37">
        <f>SUM(B3152:B3153)</f>
        <v>7490299800</v>
      </c>
      <c r="C3151" s="37"/>
      <c r="D3151" s="37">
        <f>SUM(D3152:D3153)</f>
        <v>7512057970</v>
      </c>
      <c r="E3151" s="39"/>
      <c r="F3151" s="10">
        <f t="shared" si="102"/>
        <v>1.0029048463454027</v>
      </c>
    </row>
    <row r="3152" spans="1:6" ht="12.75">
      <c r="A3152" s="17" t="s">
        <v>2834</v>
      </c>
      <c r="B3152" s="31">
        <v>7196622000</v>
      </c>
      <c r="C3152" s="31"/>
      <c r="D3152" s="31">
        <v>7212602030</v>
      </c>
      <c r="E3152" s="17"/>
      <c r="F3152" s="14">
        <f t="shared" si="102"/>
        <v>1.0022204903911862</v>
      </c>
    </row>
    <row r="3153" spans="1:6" ht="12.75">
      <c r="A3153" s="17" t="s">
        <v>2842</v>
      </c>
      <c r="B3153" s="31">
        <v>293677800</v>
      </c>
      <c r="C3153" s="31"/>
      <c r="D3153" s="31">
        <v>299455940</v>
      </c>
      <c r="E3153" s="17"/>
      <c r="F3153" s="14">
        <f t="shared" si="102"/>
        <v>1.0196750997181265</v>
      </c>
    </row>
    <row r="3154" spans="1:6" ht="12.75">
      <c r="A3154" s="8" t="s">
        <v>2843</v>
      </c>
      <c r="B3154" s="37">
        <v>925974200</v>
      </c>
      <c r="C3154" s="37"/>
      <c r="D3154" s="37">
        <v>967285382</v>
      </c>
      <c r="E3154" s="39"/>
      <c r="F3154" s="10">
        <f t="shared" si="102"/>
        <v>1.0446137505775</v>
      </c>
    </row>
    <row r="3155" spans="1:6" ht="12.75">
      <c r="A3155" s="8" t="s">
        <v>2844</v>
      </c>
      <c r="B3155" s="37">
        <f>SUM(B3156:B3157)</f>
        <v>2138199200</v>
      </c>
      <c r="C3155" s="37"/>
      <c r="D3155" s="37">
        <f>SUM(D3156:D3157)</f>
        <v>2197824628</v>
      </c>
      <c r="E3155" s="39"/>
      <c r="F3155" s="10">
        <f t="shared" si="102"/>
        <v>1.027885815315991</v>
      </c>
    </row>
    <row r="3156" spans="1:6" ht="12.75">
      <c r="A3156" s="17" t="s">
        <v>2845</v>
      </c>
      <c r="B3156" s="31">
        <v>1391394600</v>
      </c>
      <c r="C3156" s="31"/>
      <c r="D3156" s="31">
        <v>1414348176</v>
      </c>
      <c r="E3156" s="17"/>
      <c r="F3156" s="14">
        <f t="shared" si="102"/>
        <v>1.0164968126223861</v>
      </c>
    </row>
    <row r="3157" spans="1:6" ht="12.75">
      <c r="A3157" s="17" t="s">
        <v>2846</v>
      </c>
      <c r="B3157" s="31">
        <v>746804600</v>
      </c>
      <c r="C3157" s="31"/>
      <c r="D3157" s="31">
        <v>783476452</v>
      </c>
      <c r="E3157" s="17"/>
      <c r="F3157" s="14">
        <f t="shared" si="102"/>
        <v>1.0491050162251276</v>
      </c>
    </row>
    <row r="3158" spans="1:6" ht="12.75">
      <c r="A3158" s="8" t="s">
        <v>2847</v>
      </c>
      <c r="B3158" s="37">
        <f>SUM(B3159:B3161)</f>
        <v>2236245600</v>
      </c>
      <c r="C3158" s="37"/>
      <c r="D3158" s="37">
        <f>SUM(D3159:D3161)</f>
        <v>2629233364</v>
      </c>
      <c r="E3158" s="39"/>
      <c r="F3158" s="10">
        <f t="shared" si="102"/>
        <v>1.1757355113409726</v>
      </c>
    </row>
    <row r="3159" spans="1:6" ht="12.75">
      <c r="A3159" s="17" t="s">
        <v>2848</v>
      </c>
      <c r="B3159" s="31">
        <v>775278800</v>
      </c>
      <c r="C3159" s="31"/>
      <c r="D3159" s="31">
        <v>884718338</v>
      </c>
      <c r="E3159" s="17"/>
      <c r="F3159" s="14">
        <f t="shared" si="102"/>
        <v>1.1411615253764194</v>
      </c>
    </row>
    <row r="3160" spans="1:6" ht="12.75">
      <c r="A3160" s="17" t="s">
        <v>2849</v>
      </c>
      <c r="B3160" s="31">
        <v>711827000</v>
      </c>
      <c r="C3160" s="31"/>
      <c r="D3160" s="31">
        <v>865800947</v>
      </c>
      <c r="E3160" s="17"/>
      <c r="F3160" s="14">
        <f t="shared" si="102"/>
        <v>1.2163081015471455</v>
      </c>
    </row>
    <row r="3161" spans="1:6" ht="12.75">
      <c r="A3161" s="17" t="s">
        <v>2850</v>
      </c>
      <c r="B3161" s="31">
        <v>749139800</v>
      </c>
      <c r="C3161" s="31"/>
      <c r="D3161" s="31">
        <v>878714079</v>
      </c>
      <c r="E3161" s="17"/>
      <c r="F3161" s="14">
        <f t="shared" si="102"/>
        <v>1.172964083606291</v>
      </c>
    </row>
    <row r="3162" spans="1:6" ht="12.75">
      <c r="A3162" s="8" t="s">
        <v>2851</v>
      </c>
      <c r="B3162" s="37">
        <f>SUM(B3163:B3172)</f>
        <v>5976036300</v>
      </c>
      <c r="C3162" s="37"/>
      <c r="D3162" s="37">
        <f>SUM(D3163:D3172)</f>
        <v>6264438041</v>
      </c>
      <c r="E3162" s="39"/>
      <c r="F3162" s="10">
        <f t="shared" si="102"/>
        <v>1.0482597036768335</v>
      </c>
    </row>
    <row r="3163" spans="1:6" ht="12.75">
      <c r="A3163" s="17" t="s">
        <v>2852</v>
      </c>
      <c r="B3163" s="31">
        <v>123313700</v>
      </c>
      <c r="C3163" s="31"/>
      <c r="D3163" s="31">
        <v>129335970</v>
      </c>
      <c r="E3163" s="17"/>
      <c r="F3163" s="14">
        <f t="shared" si="102"/>
        <v>1.0488369905371422</v>
      </c>
    </row>
    <row r="3164" spans="1:6" ht="12.75">
      <c r="A3164" s="17" t="s">
        <v>1068</v>
      </c>
      <c r="B3164" s="31">
        <v>943127500</v>
      </c>
      <c r="C3164" s="31"/>
      <c r="D3164" s="31">
        <v>1042088686</v>
      </c>
      <c r="E3164" s="17"/>
      <c r="F3164" s="14">
        <f t="shared" si="102"/>
        <v>1.1049287461133304</v>
      </c>
    </row>
    <row r="3165" spans="1:6" ht="12.75">
      <c r="A3165" s="17" t="s">
        <v>1069</v>
      </c>
      <c r="B3165" s="31">
        <v>615901300</v>
      </c>
      <c r="C3165" s="31"/>
      <c r="D3165" s="31">
        <v>723955428</v>
      </c>
      <c r="E3165" s="17"/>
      <c r="F3165" s="14">
        <f t="shared" si="102"/>
        <v>1.175440655832355</v>
      </c>
    </row>
    <row r="3166" spans="1:6" ht="12.75">
      <c r="A3166" s="17" t="s">
        <v>2960</v>
      </c>
      <c r="B3166" s="31">
        <v>1818762000</v>
      </c>
      <c r="C3166" s="31"/>
      <c r="D3166" s="31">
        <v>1884475459</v>
      </c>
      <c r="E3166" s="17"/>
      <c r="F3166" s="14">
        <f t="shared" si="102"/>
        <v>1.0361308730883976</v>
      </c>
    </row>
    <row r="3167" spans="1:6" ht="12.75">
      <c r="A3167" s="17" t="s">
        <v>1070</v>
      </c>
      <c r="B3167" s="31">
        <v>136654500</v>
      </c>
      <c r="C3167" s="31"/>
      <c r="D3167" s="31">
        <v>150893360</v>
      </c>
      <c r="E3167" s="17"/>
      <c r="F3167" s="14">
        <f t="shared" si="102"/>
        <v>1.1041960564781987</v>
      </c>
    </row>
    <row r="3168" spans="1:6" ht="12.75">
      <c r="A3168" s="17" t="s">
        <v>2787</v>
      </c>
      <c r="B3168" s="31">
        <v>916414600</v>
      </c>
      <c r="C3168" s="31"/>
      <c r="D3168" s="31">
        <v>954455998</v>
      </c>
      <c r="E3168" s="17"/>
      <c r="F3168" s="14">
        <f t="shared" si="102"/>
        <v>1.0415111217128143</v>
      </c>
    </row>
    <row r="3169" spans="1:6" ht="12.75">
      <c r="A3169" s="17" t="s">
        <v>2788</v>
      </c>
      <c r="B3169" s="31">
        <v>1411797400</v>
      </c>
      <c r="C3169" s="31"/>
      <c r="D3169" s="31">
        <v>1378712660</v>
      </c>
      <c r="E3169" s="17"/>
      <c r="F3169" s="14">
        <f t="shared" si="102"/>
        <v>0.9765655185368666</v>
      </c>
    </row>
    <row r="3170" spans="1:6" ht="12.75">
      <c r="A3170" s="17" t="s">
        <v>2118</v>
      </c>
      <c r="B3170" s="31">
        <v>3754500</v>
      </c>
      <c r="C3170" s="31"/>
      <c r="D3170" s="31">
        <v>179390</v>
      </c>
      <c r="E3170" s="17"/>
      <c r="F3170" s="14">
        <f t="shared" si="102"/>
        <v>0.047779997336529496</v>
      </c>
    </row>
    <row r="3171" spans="1:6" ht="12.75">
      <c r="A3171" s="40" t="s">
        <v>2789</v>
      </c>
      <c r="B3171" s="31"/>
      <c r="C3171" s="31"/>
      <c r="D3171" s="31"/>
      <c r="E3171" s="17"/>
      <c r="F3171" s="14"/>
    </row>
    <row r="3172" spans="1:6" ht="12.75">
      <c r="A3172" s="17" t="s">
        <v>380</v>
      </c>
      <c r="B3172" s="31">
        <v>6310800</v>
      </c>
      <c r="C3172" s="31"/>
      <c r="D3172" s="31">
        <v>341090</v>
      </c>
      <c r="E3172" s="17"/>
      <c r="F3172" s="14">
        <f>SUM(D3172/B3172)</f>
        <v>0.054048615072574</v>
      </c>
    </row>
    <row r="3173" spans="1:6" ht="12.75">
      <c r="A3173" s="40" t="s">
        <v>2789</v>
      </c>
      <c r="B3173" s="31"/>
      <c r="C3173" s="31"/>
      <c r="D3173" s="31"/>
      <c r="E3173" s="17"/>
      <c r="F3173" s="14"/>
    </row>
    <row r="3174" spans="1:6" ht="12.75">
      <c r="A3174" s="8" t="s">
        <v>2790</v>
      </c>
      <c r="B3174" s="37">
        <f>SUM(B3175:B3180)</f>
        <v>1631416400</v>
      </c>
      <c r="C3174" s="37"/>
      <c r="D3174" s="37">
        <f>SUM(D3175:D3180)</f>
        <v>1754975218</v>
      </c>
      <c r="E3174" s="39"/>
      <c r="F3174" s="10">
        <f aca="true" t="shared" si="103" ref="F3174:F3185">SUM(D3174/B3174)</f>
        <v>1.075737143503032</v>
      </c>
    </row>
    <row r="3175" spans="1:6" ht="12.75">
      <c r="A3175" s="17" t="s">
        <v>2791</v>
      </c>
      <c r="B3175" s="31">
        <v>231958500</v>
      </c>
      <c r="C3175" s="31"/>
      <c r="D3175" s="31">
        <v>248117090</v>
      </c>
      <c r="E3175" s="17"/>
      <c r="F3175" s="14">
        <f t="shared" si="103"/>
        <v>1.0696615558386522</v>
      </c>
    </row>
    <row r="3176" spans="1:6" ht="12.75">
      <c r="A3176" s="17" t="s">
        <v>2792</v>
      </c>
      <c r="B3176" s="31">
        <v>227109900</v>
      </c>
      <c r="C3176" s="31"/>
      <c r="D3176" s="31">
        <v>253133780</v>
      </c>
      <c r="E3176" s="17"/>
      <c r="F3176" s="14">
        <f t="shared" si="103"/>
        <v>1.1145871668298035</v>
      </c>
    </row>
    <row r="3177" spans="1:6" ht="12.75">
      <c r="A3177" s="17" t="s">
        <v>2793</v>
      </c>
      <c r="B3177" s="31">
        <v>391382500</v>
      </c>
      <c r="C3177" s="31"/>
      <c r="D3177" s="31">
        <v>436628670</v>
      </c>
      <c r="E3177" s="17"/>
      <c r="F3177" s="14">
        <f t="shared" si="103"/>
        <v>1.115606012021488</v>
      </c>
    </row>
    <row r="3178" spans="1:6" ht="12.75">
      <c r="A3178" s="17" t="s">
        <v>2794</v>
      </c>
      <c r="B3178" s="31">
        <v>42756600</v>
      </c>
      <c r="C3178" s="31"/>
      <c r="D3178" s="31">
        <v>51679150</v>
      </c>
      <c r="E3178" s="17"/>
      <c r="F3178" s="14">
        <f t="shared" si="103"/>
        <v>1.2086824022490095</v>
      </c>
    </row>
    <row r="3179" spans="1:6" ht="12.75">
      <c r="A3179" s="17" t="s">
        <v>2795</v>
      </c>
      <c r="B3179" s="31">
        <v>539013500</v>
      </c>
      <c r="C3179" s="31"/>
      <c r="D3179" s="31">
        <v>545293425</v>
      </c>
      <c r="E3179" s="17"/>
      <c r="F3179" s="14">
        <f t="shared" si="103"/>
        <v>1.0116507749805896</v>
      </c>
    </row>
    <row r="3180" spans="1:6" ht="12.75">
      <c r="A3180" s="17" t="s">
        <v>2796</v>
      </c>
      <c r="B3180" s="31">
        <v>199195400</v>
      </c>
      <c r="C3180" s="31"/>
      <c r="D3180" s="31">
        <v>220123103</v>
      </c>
      <c r="E3180" s="17"/>
      <c r="F3180" s="14">
        <f t="shared" si="103"/>
        <v>1.1050611761114966</v>
      </c>
    </row>
    <row r="3181" spans="1:6" ht="12.75">
      <c r="A3181" s="8" t="s">
        <v>2797</v>
      </c>
      <c r="B3181" s="37">
        <f>SUM(B3182:B3184)</f>
        <v>764545200</v>
      </c>
      <c r="C3181" s="37"/>
      <c r="D3181" s="37">
        <f>SUM(D3182:D3184)</f>
        <v>921522173</v>
      </c>
      <c r="E3181" s="39"/>
      <c r="F3181" s="10">
        <f t="shared" si="103"/>
        <v>1.2053207226989326</v>
      </c>
    </row>
    <row r="3182" spans="1:6" ht="12.75">
      <c r="A3182" s="17" t="s">
        <v>2798</v>
      </c>
      <c r="B3182" s="31">
        <v>458293600</v>
      </c>
      <c r="C3182" s="31"/>
      <c r="D3182" s="31">
        <v>563705633</v>
      </c>
      <c r="E3182" s="17"/>
      <c r="F3182" s="14">
        <f t="shared" si="103"/>
        <v>1.2300098299430757</v>
      </c>
    </row>
    <row r="3183" spans="1:6" ht="12.75">
      <c r="A3183" s="17" t="s">
        <v>2799</v>
      </c>
      <c r="B3183" s="31">
        <v>190109700</v>
      </c>
      <c r="C3183" s="31"/>
      <c r="D3183" s="31">
        <v>216544580</v>
      </c>
      <c r="E3183" s="17"/>
      <c r="F3183" s="14">
        <f t="shared" si="103"/>
        <v>1.1390506639061553</v>
      </c>
    </row>
    <row r="3184" spans="1:6" ht="12.75">
      <c r="A3184" s="17" t="s">
        <v>2800</v>
      </c>
      <c r="B3184" s="31">
        <v>116141900</v>
      </c>
      <c r="C3184" s="31"/>
      <c r="D3184" s="31">
        <v>141271960</v>
      </c>
      <c r="E3184" s="17"/>
      <c r="F3184" s="14">
        <f t="shared" si="103"/>
        <v>1.2163737634738194</v>
      </c>
    </row>
    <row r="3185" spans="1:6" ht="12.75">
      <c r="A3185" s="8" t="s">
        <v>2801</v>
      </c>
      <c r="B3185" s="37">
        <v>670283700</v>
      </c>
      <c r="C3185" s="37"/>
      <c r="D3185" s="37">
        <v>806203779</v>
      </c>
      <c r="E3185" s="39"/>
      <c r="F3185" s="10">
        <f t="shared" si="103"/>
        <v>1.2027799258731788</v>
      </c>
    </row>
    <row r="3186" spans="1:6" ht="12.75">
      <c r="A3186" s="17"/>
      <c r="B3186" s="31"/>
      <c r="C3186" s="31"/>
      <c r="D3186" s="31"/>
      <c r="E3186" s="17"/>
      <c r="F3186" s="33"/>
    </row>
    <row r="3187" spans="1:6" ht="12.75">
      <c r="A3187" s="17"/>
      <c r="B3187" s="17"/>
      <c r="C3187" s="17"/>
      <c r="D3187" s="17"/>
      <c r="E3187" s="17"/>
      <c r="F3187" s="33"/>
    </row>
    <row r="3188" spans="1:6" ht="12.75">
      <c r="A3188" s="46" t="s">
        <v>2821</v>
      </c>
      <c r="B3188" s="47"/>
      <c r="C3188" s="47"/>
      <c r="D3188" s="47"/>
      <c r="E3188" s="47"/>
      <c r="F3188" s="48"/>
    </row>
    <row r="3189" spans="1:6" ht="12.75">
      <c r="A3189" s="49"/>
      <c r="B3189" s="11"/>
      <c r="C3189" s="11"/>
      <c r="D3189" s="11"/>
      <c r="E3189" s="11"/>
      <c r="F3189" s="45"/>
    </row>
    <row r="3190" spans="1:6" ht="12.75">
      <c r="A3190" s="20" t="s">
        <v>1448</v>
      </c>
      <c r="B3190" s="5">
        <v>2003</v>
      </c>
      <c r="C3190" s="5" t="s">
        <v>1449</v>
      </c>
      <c r="D3190" s="5">
        <v>2003</v>
      </c>
      <c r="E3190" s="20"/>
      <c r="F3190" s="50"/>
    </row>
    <row r="3191" spans="1:6" ht="13.5" thickBot="1">
      <c r="A3191" s="51" t="s">
        <v>1450</v>
      </c>
      <c r="B3191" s="52" t="s">
        <v>1451</v>
      </c>
      <c r="C3191" s="51"/>
      <c r="D3191" s="51" t="s">
        <v>1452</v>
      </c>
      <c r="E3191" s="51"/>
      <c r="F3191" s="53" t="s">
        <v>1453</v>
      </c>
    </row>
    <row r="3192" spans="1:6" ht="12.75">
      <c r="A3192" s="11"/>
      <c r="B3192" s="13"/>
      <c r="C3192" s="13"/>
      <c r="D3192" s="13"/>
      <c r="E3192" s="11"/>
      <c r="F3192" s="45"/>
    </row>
    <row r="3193" spans="1:6" ht="12.75">
      <c r="A3193" s="8" t="s">
        <v>2802</v>
      </c>
      <c r="B3193" s="37">
        <f>SUM(B3194:B3200)</f>
        <v>2272980800</v>
      </c>
      <c r="C3193" s="37"/>
      <c r="D3193" s="37">
        <f>SUM(D3194:D3200)</f>
        <v>2339267976</v>
      </c>
      <c r="E3193" s="39"/>
      <c r="F3193" s="10">
        <f aca="true" t="shared" si="104" ref="F3193:F3200">SUM(D3193/B3193)</f>
        <v>1.029163104237396</v>
      </c>
    </row>
    <row r="3194" spans="1:6" ht="12.75">
      <c r="A3194" s="17" t="s">
        <v>2803</v>
      </c>
      <c r="B3194" s="31">
        <v>685072300</v>
      </c>
      <c r="C3194" s="31"/>
      <c r="D3194" s="31">
        <v>724872748</v>
      </c>
      <c r="E3194" s="17"/>
      <c r="F3194" s="14">
        <f t="shared" si="104"/>
        <v>1.0580967118361084</v>
      </c>
    </row>
    <row r="3195" spans="1:6" ht="12.75">
      <c r="A3195" s="17" t="s">
        <v>2804</v>
      </c>
      <c r="B3195" s="31">
        <v>837657600</v>
      </c>
      <c r="C3195" s="31"/>
      <c r="D3195" s="31">
        <v>878910090</v>
      </c>
      <c r="E3195" s="17"/>
      <c r="F3195" s="14">
        <f t="shared" si="104"/>
        <v>1.0492474371389933</v>
      </c>
    </row>
    <row r="3196" spans="1:6" ht="12.75">
      <c r="A3196" s="17" t="s">
        <v>2805</v>
      </c>
      <c r="B3196" s="31">
        <v>137327200</v>
      </c>
      <c r="C3196" s="31"/>
      <c r="D3196" s="31">
        <v>156014210</v>
      </c>
      <c r="E3196" s="17"/>
      <c r="F3196" s="14">
        <f t="shared" si="104"/>
        <v>1.1360765383696747</v>
      </c>
    </row>
    <row r="3197" spans="1:6" ht="12.75">
      <c r="A3197" s="17" t="s">
        <v>2835</v>
      </c>
      <c r="B3197" s="31">
        <v>251798400</v>
      </c>
      <c r="C3197" s="31"/>
      <c r="D3197" s="31">
        <v>275862320</v>
      </c>
      <c r="E3197" s="17"/>
      <c r="F3197" s="14">
        <f t="shared" si="104"/>
        <v>1.0955682005922198</v>
      </c>
    </row>
    <row r="3198" spans="1:6" ht="12.75">
      <c r="A3198" s="17" t="s">
        <v>2836</v>
      </c>
      <c r="B3198" s="31">
        <v>88616600</v>
      </c>
      <c r="C3198" s="31"/>
      <c r="D3198" s="31">
        <v>102992880</v>
      </c>
      <c r="E3198" s="17"/>
      <c r="F3198" s="14">
        <f t="shared" si="104"/>
        <v>1.1622301013579848</v>
      </c>
    </row>
    <row r="3199" spans="1:6" ht="12.75">
      <c r="A3199" s="17" t="s">
        <v>2837</v>
      </c>
      <c r="B3199" s="31">
        <v>177324400</v>
      </c>
      <c r="C3199" s="31"/>
      <c r="D3199" s="31">
        <v>195332578</v>
      </c>
      <c r="E3199" s="17"/>
      <c r="F3199" s="14">
        <f t="shared" si="104"/>
        <v>1.1015549918680114</v>
      </c>
    </row>
    <row r="3200" spans="1:6" ht="12.75">
      <c r="A3200" s="17" t="s">
        <v>2836</v>
      </c>
      <c r="B3200" s="31">
        <v>95184300</v>
      </c>
      <c r="C3200" s="31"/>
      <c r="D3200" s="31">
        <v>5283150</v>
      </c>
      <c r="E3200" s="17"/>
      <c r="F3200" s="14">
        <f t="shared" si="104"/>
        <v>0.05550442667540761</v>
      </c>
    </row>
    <row r="3201" spans="1:6" ht="12.75">
      <c r="A3201" s="40" t="s">
        <v>2789</v>
      </c>
      <c r="B3201" s="31"/>
      <c r="C3201" s="31"/>
      <c r="D3201" s="31"/>
      <c r="E3201" s="17"/>
      <c r="F3201" s="14"/>
    </row>
    <row r="3202" spans="1:6" ht="12.75">
      <c r="A3202" s="8" t="s">
        <v>2838</v>
      </c>
      <c r="B3202" s="37">
        <v>1172347700</v>
      </c>
      <c r="C3202" s="37"/>
      <c r="D3202" s="37">
        <v>1252293600</v>
      </c>
      <c r="E3202" s="39"/>
      <c r="F3202" s="10">
        <f aca="true" t="shared" si="105" ref="F3202:F3207">SUM(D3202/B3202)</f>
        <v>1.0681929942797688</v>
      </c>
    </row>
    <row r="3203" spans="1:6" ht="12.75">
      <c r="A3203" s="8" t="s">
        <v>2839</v>
      </c>
      <c r="B3203" s="37">
        <f>SUM(B3204:B3207)</f>
        <v>3356731900</v>
      </c>
      <c r="C3203" s="37"/>
      <c r="D3203" s="37">
        <f>SUM(D3204:D3207)</f>
        <v>3677189499</v>
      </c>
      <c r="E3203" s="39"/>
      <c r="F3203" s="10">
        <f t="shared" si="105"/>
        <v>1.0954671414181156</v>
      </c>
    </row>
    <row r="3204" spans="1:6" ht="12.75">
      <c r="A3204" s="17" t="s">
        <v>2840</v>
      </c>
      <c r="B3204" s="31">
        <v>1855069100</v>
      </c>
      <c r="C3204" s="31"/>
      <c r="D3204" s="31">
        <v>1972723974</v>
      </c>
      <c r="E3204" s="17"/>
      <c r="F3204" s="14">
        <f t="shared" si="105"/>
        <v>1.0634234455201697</v>
      </c>
    </row>
    <row r="3205" spans="1:6" ht="12.75">
      <c r="A3205" s="17" t="s">
        <v>255</v>
      </c>
      <c r="B3205" s="31">
        <v>139251100</v>
      </c>
      <c r="C3205" s="31"/>
      <c r="D3205" s="31">
        <v>158379180</v>
      </c>
      <c r="E3205" s="17"/>
      <c r="F3205" s="14">
        <f t="shared" si="105"/>
        <v>1.1373639418288257</v>
      </c>
    </row>
    <row r="3206" spans="1:6" ht="12.75">
      <c r="A3206" s="17" t="s">
        <v>2841</v>
      </c>
      <c r="B3206" s="31">
        <v>1267068900</v>
      </c>
      <c r="C3206" s="31"/>
      <c r="D3206" s="31">
        <v>1433372315</v>
      </c>
      <c r="E3206" s="17"/>
      <c r="F3206" s="14">
        <f t="shared" si="105"/>
        <v>1.1312504907980931</v>
      </c>
    </row>
    <row r="3207" spans="1:6" ht="12.75">
      <c r="A3207" s="17" t="s">
        <v>256</v>
      </c>
      <c r="B3207" s="31">
        <v>95342800</v>
      </c>
      <c r="C3207" s="31"/>
      <c r="D3207" s="31">
        <v>112714030</v>
      </c>
      <c r="E3207" s="17"/>
      <c r="F3207" s="14">
        <f t="shared" si="105"/>
        <v>1.1821976069509181</v>
      </c>
    </row>
    <row r="3208" spans="1:6" ht="12.75">
      <c r="A3208" s="40" t="s">
        <v>289</v>
      </c>
      <c r="B3208" s="31"/>
      <c r="C3208" s="31"/>
      <c r="D3208" s="31"/>
      <c r="E3208" s="17"/>
      <c r="F3208" s="14"/>
    </row>
    <row r="3209" spans="1:6" ht="12.75">
      <c r="A3209" s="8" t="s">
        <v>257</v>
      </c>
      <c r="B3209" s="37">
        <v>2142460000</v>
      </c>
      <c r="C3209" s="37"/>
      <c r="D3209" s="37">
        <v>2221684621</v>
      </c>
      <c r="E3209" s="39"/>
      <c r="F3209" s="10">
        <f aca="true" t="shared" si="106" ref="F3209:F3222">SUM(D3209/B3209)</f>
        <v>1.0369783431195916</v>
      </c>
    </row>
    <row r="3210" spans="1:6" ht="12.75">
      <c r="A3210" s="8" t="s">
        <v>258</v>
      </c>
      <c r="B3210" s="37">
        <f>SUM(B3211:B3213)</f>
        <v>3739001900</v>
      </c>
      <c r="C3210" s="37"/>
      <c r="D3210" s="37">
        <f>SUM(D3211:D3213)</f>
        <v>3921736349</v>
      </c>
      <c r="E3210" s="39"/>
      <c r="F3210" s="10">
        <f t="shared" si="106"/>
        <v>1.0488725210329526</v>
      </c>
    </row>
    <row r="3211" spans="1:6" ht="12.75">
      <c r="A3211" s="17" t="s">
        <v>259</v>
      </c>
      <c r="B3211" s="31">
        <v>142235000</v>
      </c>
      <c r="C3211" s="31"/>
      <c r="D3211" s="31">
        <v>168560663</v>
      </c>
      <c r="E3211" s="17"/>
      <c r="F3211" s="14">
        <f t="shared" si="106"/>
        <v>1.185085689176363</v>
      </c>
    </row>
    <row r="3212" spans="1:6" ht="12.75">
      <c r="A3212" s="17" t="s">
        <v>260</v>
      </c>
      <c r="B3212" s="31">
        <v>3354227700</v>
      </c>
      <c r="C3212" s="31"/>
      <c r="D3212" s="31">
        <v>3507997286</v>
      </c>
      <c r="E3212" s="17"/>
      <c r="F3212" s="14">
        <f t="shared" si="106"/>
        <v>1.0458435144400007</v>
      </c>
    </row>
    <row r="3213" spans="1:6" ht="12.75">
      <c r="A3213" s="17" t="s">
        <v>261</v>
      </c>
      <c r="B3213" s="31">
        <v>242539200</v>
      </c>
      <c r="C3213" s="31"/>
      <c r="D3213" s="31">
        <v>245178400</v>
      </c>
      <c r="E3213" s="17"/>
      <c r="F3213" s="14">
        <f t="shared" si="106"/>
        <v>1.0108815399737445</v>
      </c>
    </row>
    <row r="3214" spans="1:6" ht="12.75">
      <c r="A3214" s="8" t="s">
        <v>262</v>
      </c>
      <c r="B3214" s="37">
        <v>1336086800</v>
      </c>
      <c r="C3214" s="37"/>
      <c r="D3214" s="37">
        <v>1422270988</v>
      </c>
      <c r="E3214" s="39"/>
      <c r="F3214" s="10">
        <f t="shared" si="106"/>
        <v>1.0645049318652051</v>
      </c>
    </row>
    <row r="3215" spans="1:6" ht="12.75">
      <c r="A3215" s="8" t="s">
        <v>263</v>
      </c>
      <c r="B3215" s="37">
        <f>SUM(B3216:B3222)</f>
        <v>894627500</v>
      </c>
      <c r="C3215" s="37"/>
      <c r="D3215" s="37">
        <f>SUM(D3216:D3222)</f>
        <v>1000878416</v>
      </c>
      <c r="E3215" s="39"/>
      <c r="F3215" s="10">
        <f t="shared" si="106"/>
        <v>1.118765537612023</v>
      </c>
    </row>
    <row r="3216" spans="1:6" ht="12.75">
      <c r="A3216" s="17" t="s">
        <v>264</v>
      </c>
      <c r="B3216" s="31">
        <v>84738000</v>
      </c>
      <c r="C3216" s="31"/>
      <c r="D3216" s="31">
        <v>99945840</v>
      </c>
      <c r="E3216" s="17"/>
      <c r="F3216" s="14">
        <f t="shared" si="106"/>
        <v>1.1794689513559442</v>
      </c>
    </row>
    <row r="3217" spans="1:6" ht="12.75">
      <c r="A3217" s="17" t="s">
        <v>265</v>
      </c>
      <c r="B3217" s="31">
        <v>27876200</v>
      </c>
      <c r="C3217" s="31"/>
      <c r="D3217" s="31">
        <v>25886740</v>
      </c>
      <c r="E3217" s="17"/>
      <c r="F3217" s="14">
        <f t="shared" si="106"/>
        <v>0.9286323099992108</v>
      </c>
    </row>
    <row r="3218" spans="1:6" ht="12.75">
      <c r="A3218" s="17" t="s">
        <v>266</v>
      </c>
      <c r="B3218" s="31">
        <v>163748700</v>
      </c>
      <c r="C3218" s="31"/>
      <c r="D3218" s="31">
        <v>186290220</v>
      </c>
      <c r="E3218" s="17"/>
      <c r="F3218" s="14">
        <f t="shared" si="106"/>
        <v>1.1376592302717519</v>
      </c>
    </row>
    <row r="3219" spans="1:6" ht="12.75">
      <c r="A3219" s="17" t="s">
        <v>267</v>
      </c>
      <c r="B3219" s="31">
        <v>121569700</v>
      </c>
      <c r="C3219" s="31"/>
      <c r="D3219" s="31">
        <v>135093575</v>
      </c>
      <c r="E3219" s="17"/>
      <c r="F3219" s="14">
        <f t="shared" si="106"/>
        <v>1.111243796768438</v>
      </c>
    </row>
    <row r="3220" spans="1:6" ht="12.75">
      <c r="A3220" s="17" t="s">
        <v>268</v>
      </c>
      <c r="B3220" s="31">
        <v>75710800</v>
      </c>
      <c r="C3220" s="31"/>
      <c r="D3220" s="31">
        <v>91152524</v>
      </c>
      <c r="E3220" s="17"/>
      <c r="F3220" s="14">
        <f t="shared" si="106"/>
        <v>1.203956687817326</v>
      </c>
    </row>
    <row r="3221" spans="1:6" ht="12.75">
      <c r="A3221" s="17" t="s">
        <v>269</v>
      </c>
      <c r="B3221" s="31">
        <v>309280400</v>
      </c>
      <c r="C3221" s="31"/>
      <c r="D3221" s="31">
        <v>348468417</v>
      </c>
      <c r="E3221" s="17"/>
      <c r="F3221" s="14">
        <f t="shared" si="106"/>
        <v>1.1267070819877367</v>
      </c>
    </row>
    <row r="3222" spans="1:6" ht="12.75">
      <c r="A3222" s="17" t="s">
        <v>270</v>
      </c>
      <c r="B3222" s="31">
        <v>111703700</v>
      </c>
      <c r="C3222" s="31"/>
      <c r="D3222" s="31">
        <v>114041100</v>
      </c>
      <c r="E3222" s="17"/>
      <c r="F3222" s="14">
        <f t="shared" si="106"/>
        <v>1.0209250006937998</v>
      </c>
    </row>
    <row r="3223" spans="1:6" ht="12.75">
      <c r="A3223" s="40" t="s">
        <v>653</v>
      </c>
      <c r="B3223" s="31"/>
      <c r="C3223" s="31"/>
      <c r="D3223" s="31"/>
      <c r="E3223" s="17"/>
      <c r="F3223" s="14"/>
    </row>
    <row r="3224" spans="1:6" ht="12.75">
      <c r="A3224" s="8" t="s">
        <v>271</v>
      </c>
      <c r="B3224" s="37">
        <f>SUM(B3225:B3227)</f>
        <v>3350631200</v>
      </c>
      <c r="C3224" s="37"/>
      <c r="D3224" s="37">
        <f>SUM(D3225:D3227)</f>
        <v>3415111689</v>
      </c>
      <c r="E3224" s="39"/>
      <c r="F3224" s="10">
        <f>SUM(D3224/B3224)</f>
        <v>1.019244281196928</v>
      </c>
    </row>
    <row r="3225" spans="1:6" ht="12.75">
      <c r="A3225" s="17" t="s">
        <v>272</v>
      </c>
      <c r="B3225" s="31">
        <v>247583400</v>
      </c>
      <c r="C3225" s="31"/>
      <c r="D3225" s="31">
        <v>266028490</v>
      </c>
      <c r="E3225" s="17"/>
      <c r="F3225" s="14">
        <f>SUM(D3225/B3225)</f>
        <v>1.0745005117467488</v>
      </c>
    </row>
    <row r="3226" spans="1:6" ht="12.75">
      <c r="A3226" s="17" t="s">
        <v>273</v>
      </c>
      <c r="B3226" s="31">
        <v>1195866400</v>
      </c>
      <c r="C3226" s="31"/>
      <c r="D3226" s="31">
        <v>1215487580</v>
      </c>
      <c r="E3226" s="17"/>
      <c r="F3226" s="14">
        <f>SUM(D3226/B3226)</f>
        <v>1.0164075017075487</v>
      </c>
    </row>
    <row r="3227" spans="1:6" ht="12.75">
      <c r="A3227" s="17" t="s">
        <v>274</v>
      </c>
      <c r="B3227" s="31">
        <v>1907181400</v>
      </c>
      <c r="C3227" s="31"/>
      <c r="D3227" s="31">
        <v>1933595619</v>
      </c>
      <c r="E3227" s="17"/>
      <c r="F3227" s="14">
        <f>SUM(D3227/B3227)</f>
        <v>1.0138498723823544</v>
      </c>
    </row>
    <row r="3228" spans="1:6" ht="12.75">
      <c r="A3228" s="17"/>
      <c r="B3228" s="31"/>
      <c r="C3228" s="31"/>
      <c r="D3228" s="31"/>
      <c r="E3228" s="17"/>
      <c r="F3228" s="14"/>
    </row>
    <row r="3229" spans="1:6" ht="12.75">
      <c r="A3229" s="17"/>
      <c r="B3229" s="17"/>
      <c r="C3229" s="17"/>
      <c r="D3229" s="17"/>
      <c r="E3229" s="17"/>
      <c r="F3229" s="14"/>
    </row>
    <row r="3230" spans="1:6" ht="15.75">
      <c r="A3230" s="23" t="s">
        <v>1688</v>
      </c>
      <c r="B3230" s="37">
        <f>+B3138+B3141+B3142+B3143+B3147+B3150+B3151+B3154+B3155+B3158+B3162+B3174+B3181+B3185+B3193+B3202+B3203+B3209+B3210+B3214+B3215+B3224</f>
        <v>51370019300</v>
      </c>
      <c r="C3230" s="37"/>
      <c r="D3230" s="37">
        <f>+D3138+D3141+D3142+D3143+D3147+D3150+D3151+D3154+D3155+D3158+D3162+D3174+D3181+D3185+D3193+D3202+D3203+D3209+D3210+D3214+D3215+D3224</f>
        <v>54161448946</v>
      </c>
      <c r="E3230" s="39"/>
      <c r="F3230" s="10">
        <f>SUM(D3230/B3230)</f>
        <v>1.0543396651205852</v>
      </c>
    </row>
    <row r="3231" spans="1:6" ht="15.75">
      <c r="A3231" s="23"/>
      <c r="B3231" s="65"/>
      <c r="C3231" s="65"/>
      <c r="D3231" s="65"/>
      <c r="E3231" s="62"/>
      <c r="F3231" s="90"/>
    </row>
    <row r="3232" spans="1:6" ht="15.75">
      <c r="A3232" s="23"/>
      <c r="B3232" s="65"/>
      <c r="C3232" s="65"/>
      <c r="D3232" s="65"/>
      <c r="E3232" s="62"/>
      <c r="F3232" s="90"/>
    </row>
    <row r="3233" spans="1:6" ht="15.75">
      <c r="A3233" s="23"/>
      <c r="B3233" s="65"/>
      <c r="C3233" s="65"/>
      <c r="D3233" s="65"/>
      <c r="E3233" s="62"/>
      <c r="F3233" s="90"/>
    </row>
    <row r="3234" spans="1:6" ht="12.75">
      <c r="A3234" s="17"/>
      <c r="B3234" s="17"/>
      <c r="C3234" s="17"/>
      <c r="D3234" s="17"/>
      <c r="E3234" s="17"/>
      <c r="F3234" s="33"/>
    </row>
    <row r="3235" spans="1:6" ht="12.75">
      <c r="A3235" s="17"/>
      <c r="B3235" s="17"/>
      <c r="C3235" s="17"/>
      <c r="D3235" s="17"/>
      <c r="E3235" s="17"/>
      <c r="F3235" s="33"/>
    </row>
    <row r="3236" spans="1:4" ht="12.75">
      <c r="A3236" s="17" t="s">
        <v>275</v>
      </c>
      <c r="B3236" s="17" t="s">
        <v>276</v>
      </c>
      <c r="C3236" s="17"/>
      <c r="D3236" s="97" t="s">
        <v>1652</v>
      </c>
    </row>
    <row r="3237" spans="1:4" ht="12.75">
      <c r="A3237" s="17" t="s">
        <v>277</v>
      </c>
      <c r="B3237" s="17" t="s">
        <v>276</v>
      </c>
      <c r="C3237" s="17"/>
      <c r="D3237" s="97" t="s">
        <v>1652</v>
      </c>
    </row>
    <row r="3238" spans="1:4" ht="12.75">
      <c r="A3238" s="17" t="s">
        <v>278</v>
      </c>
      <c r="B3238" s="17" t="s">
        <v>276</v>
      </c>
      <c r="C3238" s="17"/>
      <c r="D3238" s="97" t="s">
        <v>1652</v>
      </c>
    </row>
    <row r="3246" spans="1:6" ht="12.75">
      <c r="A3246" s="46" t="s">
        <v>279</v>
      </c>
      <c r="B3246" s="47"/>
      <c r="C3246" s="47"/>
      <c r="D3246" s="47"/>
      <c r="E3246" s="47"/>
      <c r="F3246" s="48"/>
    </row>
    <row r="3247" spans="1:6" ht="12.75">
      <c r="A3247" s="49"/>
      <c r="B3247" s="11"/>
      <c r="C3247" s="11"/>
      <c r="D3247" s="11"/>
      <c r="E3247" s="11"/>
      <c r="F3247" s="45"/>
    </row>
    <row r="3248" spans="1:6" ht="12.75">
      <c r="A3248" s="20" t="s">
        <v>1448</v>
      </c>
      <c r="B3248" s="5">
        <v>2003</v>
      </c>
      <c r="C3248" s="5" t="s">
        <v>1449</v>
      </c>
      <c r="D3248" s="5">
        <v>2003</v>
      </c>
      <c r="E3248" s="20"/>
      <c r="F3248" s="50"/>
    </row>
    <row r="3249" spans="1:6" ht="13.5" thickBot="1">
      <c r="A3249" s="51" t="s">
        <v>1450</v>
      </c>
      <c r="B3249" s="52" t="s">
        <v>1451</v>
      </c>
      <c r="C3249" s="51"/>
      <c r="D3249" s="51" t="s">
        <v>1452</v>
      </c>
      <c r="E3249" s="51"/>
      <c r="F3249" s="53" t="s">
        <v>1453</v>
      </c>
    </row>
    <row r="3250" spans="1:6" ht="12.75">
      <c r="A3250" s="11"/>
      <c r="B3250" s="13"/>
      <c r="C3250" s="13"/>
      <c r="D3250" s="13"/>
      <c r="E3250" s="11"/>
      <c r="F3250" s="45"/>
    </row>
    <row r="3251" spans="1:6" ht="12.75">
      <c r="A3251" s="8" t="s">
        <v>280</v>
      </c>
      <c r="B3251" s="37">
        <f>SUM(B3252:B3263)</f>
        <v>740700900</v>
      </c>
      <c r="C3251" s="37"/>
      <c r="D3251" s="37">
        <f>SUM(D3252:D3263)</f>
        <v>91606710</v>
      </c>
      <c r="E3251" s="37"/>
      <c r="F3251" s="10">
        <f aca="true" t="shared" si="107" ref="F3251:F3261">SUM(D3251/B3251)</f>
        <v>0.12367571039808375</v>
      </c>
    </row>
    <row r="3252" spans="1:6" ht="12.75">
      <c r="A3252" s="17" t="s">
        <v>2600</v>
      </c>
      <c r="B3252" s="31">
        <v>34497900</v>
      </c>
      <c r="C3252" s="31"/>
      <c r="D3252" s="31">
        <v>4686460</v>
      </c>
      <c r="E3252" s="17"/>
      <c r="F3252" s="14">
        <f t="shared" si="107"/>
        <v>0.1358476892796373</v>
      </c>
    </row>
    <row r="3253" spans="1:6" ht="12.75">
      <c r="A3253" s="17" t="s">
        <v>281</v>
      </c>
      <c r="B3253" s="31">
        <v>124907900</v>
      </c>
      <c r="C3253" s="31"/>
      <c r="D3253" s="31">
        <v>15101560</v>
      </c>
      <c r="E3253" s="17"/>
      <c r="F3253" s="14">
        <f t="shared" si="107"/>
        <v>0.12090156026960665</v>
      </c>
    </row>
    <row r="3254" spans="1:6" ht="12.75">
      <c r="A3254" s="17" t="s">
        <v>1077</v>
      </c>
      <c r="B3254" s="31">
        <v>54043800</v>
      </c>
      <c r="C3254" s="31"/>
      <c r="D3254" s="31">
        <v>6473895</v>
      </c>
      <c r="E3254" s="17"/>
      <c r="F3254" s="14">
        <f t="shared" si="107"/>
        <v>0.11978978162157361</v>
      </c>
    </row>
    <row r="3255" spans="1:6" ht="12.75">
      <c r="A3255" s="17" t="s">
        <v>183</v>
      </c>
      <c r="B3255" s="31">
        <v>55412600</v>
      </c>
      <c r="C3255" s="31"/>
      <c r="D3255" s="31">
        <v>6088420</v>
      </c>
      <c r="E3255" s="17"/>
      <c r="F3255" s="14">
        <f t="shared" si="107"/>
        <v>0.10987428851921766</v>
      </c>
    </row>
    <row r="3256" spans="1:6" ht="12.75">
      <c r="A3256" s="17" t="s">
        <v>2310</v>
      </c>
      <c r="B3256" s="31">
        <v>177727500</v>
      </c>
      <c r="C3256" s="31"/>
      <c r="D3256" s="31">
        <v>23764900</v>
      </c>
      <c r="E3256" s="17"/>
      <c r="F3256" s="14">
        <f t="shared" si="107"/>
        <v>0.13371537888058968</v>
      </c>
    </row>
    <row r="3257" spans="1:6" ht="12.75">
      <c r="A3257" s="17" t="s">
        <v>2002</v>
      </c>
      <c r="B3257" s="31">
        <v>13351500</v>
      </c>
      <c r="C3257" s="31"/>
      <c r="D3257" s="31">
        <v>1077250</v>
      </c>
      <c r="E3257" s="17"/>
      <c r="F3257" s="14">
        <f t="shared" si="107"/>
        <v>0.08068381829756956</v>
      </c>
    </row>
    <row r="3258" spans="1:6" ht="12.75">
      <c r="A3258" s="17" t="s">
        <v>39</v>
      </c>
      <c r="B3258" s="31">
        <v>97001500</v>
      </c>
      <c r="C3258" s="31"/>
      <c r="D3258" s="31">
        <v>11791125</v>
      </c>
      <c r="E3258" s="17"/>
      <c r="F3258" s="14">
        <f t="shared" si="107"/>
        <v>0.12155610995706252</v>
      </c>
    </row>
    <row r="3259" spans="1:6" ht="12.75">
      <c r="A3259" s="17" t="s">
        <v>1985</v>
      </c>
      <c r="B3259" s="31">
        <v>3564900</v>
      </c>
      <c r="C3259" s="31"/>
      <c r="D3259" s="31">
        <v>420420</v>
      </c>
      <c r="E3259" s="17"/>
      <c r="F3259" s="14">
        <f t="shared" si="107"/>
        <v>0.11793318185643356</v>
      </c>
    </row>
    <row r="3260" spans="1:6" ht="12.75">
      <c r="A3260" s="17" t="s">
        <v>1986</v>
      </c>
      <c r="B3260" s="31">
        <v>18194200</v>
      </c>
      <c r="C3260" s="31"/>
      <c r="D3260" s="31">
        <v>1976430</v>
      </c>
      <c r="E3260" s="17"/>
      <c r="F3260" s="14">
        <f t="shared" si="107"/>
        <v>0.10862967319255587</v>
      </c>
    </row>
    <row r="3261" spans="1:6" ht="12.75">
      <c r="A3261" s="17" t="s">
        <v>1987</v>
      </c>
      <c r="B3261" s="31">
        <v>104157900</v>
      </c>
      <c r="C3261" s="31"/>
      <c r="D3261" s="31">
        <v>14119150</v>
      </c>
      <c r="E3261" s="17"/>
      <c r="F3261" s="14">
        <f t="shared" si="107"/>
        <v>0.13555524832969942</v>
      </c>
    </row>
    <row r="3262" spans="1:6" ht="12.75">
      <c r="A3262" s="40" t="s">
        <v>978</v>
      </c>
      <c r="B3262" s="31"/>
      <c r="C3262" s="31"/>
      <c r="D3262" s="31"/>
      <c r="E3262" s="17"/>
      <c r="F3262" s="14"/>
    </row>
    <row r="3263" spans="1:6" ht="12.75">
      <c r="A3263" s="17" t="s">
        <v>2597</v>
      </c>
      <c r="B3263" s="31">
        <v>57841200</v>
      </c>
      <c r="C3263" s="31"/>
      <c r="D3263" s="31">
        <v>6107100</v>
      </c>
      <c r="E3263" s="17"/>
      <c r="F3263" s="14">
        <f>SUM(D3263/B3263)</f>
        <v>0.10558390904753014</v>
      </c>
    </row>
    <row r="3264" spans="1:6" ht="12.75">
      <c r="A3264" s="40" t="s">
        <v>978</v>
      </c>
      <c r="B3264" s="31"/>
      <c r="C3264" s="31"/>
      <c r="D3264" s="31"/>
      <c r="E3264" s="17"/>
      <c r="F3264" s="14"/>
    </row>
    <row r="3265" spans="1:6" ht="12.75">
      <c r="A3265" s="17"/>
      <c r="B3265" s="31"/>
      <c r="C3265" s="31"/>
      <c r="D3265" s="31"/>
      <c r="E3265" s="17"/>
      <c r="F3265" s="14"/>
    </row>
    <row r="3266" spans="1:6" ht="12.75">
      <c r="A3266" s="17"/>
      <c r="B3266" s="31"/>
      <c r="C3266" s="31"/>
      <c r="D3266" s="31"/>
      <c r="E3266" s="17"/>
      <c r="F3266" s="14"/>
    </row>
    <row r="3267" spans="1:6" ht="15.75">
      <c r="A3267" s="23" t="s">
        <v>1688</v>
      </c>
      <c r="B3267" s="37">
        <f>SUM(B3251)</f>
        <v>740700900</v>
      </c>
      <c r="C3267" s="37"/>
      <c r="D3267" s="37">
        <f>SUM(D3251)</f>
        <v>91606710</v>
      </c>
      <c r="E3267" s="37"/>
      <c r="F3267" s="10">
        <f>SUM(D3267/B3267)</f>
        <v>0.12367571039808375</v>
      </c>
    </row>
    <row r="3268" spans="1:6" ht="15.75">
      <c r="A3268" s="23"/>
      <c r="B3268" s="65"/>
      <c r="C3268" s="65"/>
      <c r="D3268" s="65"/>
      <c r="E3268" s="65"/>
      <c r="F3268" s="90"/>
    </row>
    <row r="3269" spans="1:6" ht="15.75">
      <c r="A3269" s="23"/>
      <c r="B3269" s="65"/>
      <c r="C3269" s="65"/>
      <c r="D3269" s="65"/>
      <c r="E3269" s="65"/>
      <c r="F3269" s="90"/>
    </row>
    <row r="3270" spans="1:6" ht="15.75">
      <c r="A3270" s="23"/>
      <c r="B3270" s="65"/>
      <c r="C3270" s="65"/>
      <c r="D3270" s="65"/>
      <c r="E3270" s="65"/>
      <c r="F3270" s="90"/>
    </row>
    <row r="3271" spans="1:6" ht="12.75">
      <c r="A3271" s="17"/>
      <c r="B3271" s="31"/>
      <c r="C3271" s="31"/>
      <c r="D3271" s="31"/>
      <c r="E3271" s="17"/>
      <c r="F3271" s="33"/>
    </row>
    <row r="3273" spans="1:4" ht="12.75">
      <c r="A3273" s="17" t="s">
        <v>1988</v>
      </c>
      <c r="B3273" s="17" t="s">
        <v>1989</v>
      </c>
      <c r="C3273" s="17"/>
      <c r="D3273" s="38" t="s">
        <v>981</v>
      </c>
    </row>
    <row r="3274" spans="1:4" ht="12.75">
      <c r="A3274" s="17" t="s">
        <v>1152</v>
      </c>
      <c r="B3274" s="17" t="s">
        <v>1989</v>
      </c>
      <c r="C3274" s="17"/>
      <c r="D3274" s="38" t="s">
        <v>981</v>
      </c>
    </row>
    <row r="3279" spans="1:6" ht="12.75">
      <c r="A3279" s="46" t="s">
        <v>1153</v>
      </c>
      <c r="B3279" s="47"/>
      <c r="C3279" s="47"/>
      <c r="D3279" s="47"/>
      <c r="E3279" s="47"/>
      <c r="F3279" s="48"/>
    </row>
    <row r="3280" spans="1:6" ht="12.75">
      <c r="A3280" s="49"/>
      <c r="B3280" s="11"/>
      <c r="C3280" s="11"/>
      <c r="D3280" s="11"/>
      <c r="E3280" s="11"/>
      <c r="F3280" s="45"/>
    </row>
    <row r="3281" spans="1:6" ht="12.75">
      <c r="A3281" s="20" t="s">
        <v>1448</v>
      </c>
      <c r="B3281" s="5">
        <v>2003</v>
      </c>
      <c r="C3281" s="5" t="s">
        <v>1449</v>
      </c>
      <c r="D3281" s="5">
        <v>2003</v>
      </c>
      <c r="E3281" s="20"/>
      <c r="F3281" s="50"/>
    </row>
    <row r="3282" spans="1:6" ht="13.5" thickBot="1">
      <c r="A3282" s="51" t="s">
        <v>1450</v>
      </c>
      <c r="B3282" s="52" t="s">
        <v>1451</v>
      </c>
      <c r="C3282" s="51"/>
      <c r="D3282" s="51" t="s">
        <v>1452</v>
      </c>
      <c r="E3282" s="51"/>
      <c r="F3282" s="53" t="s">
        <v>1453</v>
      </c>
    </row>
    <row r="3283" spans="1:6" ht="12.75">
      <c r="A3283" s="11"/>
      <c r="B3283" s="13"/>
      <c r="C3283" s="13"/>
      <c r="D3283" s="13"/>
      <c r="E3283" s="11"/>
      <c r="F3283" s="45"/>
    </row>
    <row r="3284" spans="1:6" ht="12.75">
      <c r="A3284" s="8" t="s">
        <v>1154</v>
      </c>
      <c r="B3284" s="37">
        <f>SUM(B3285:B3291)</f>
        <v>800136200</v>
      </c>
      <c r="C3284" s="37"/>
      <c r="D3284" s="37">
        <f>SUM(D3285:D3291)</f>
        <v>460065900</v>
      </c>
      <c r="E3284" s="37"/>
      <c r="F3284" s="10">
        <f aca="true" t="shared" si="108" ref="F3284:F3297">SUM(D3284/B3284)</f>
        <v>0.5749844838916175</v>
      </c>
    </row>
    <row r="3285" spans="1:6" ht="12.75">
      <c r="A3285" s="17" t="s">
        <v>1155</v>
      </c>
      <c r="B3285" s="31">
        <v>126036800</v>
      </c>
      <c r="C3285" s="31"/>
      <c r="D3285" s="31">
        <v>85070000</v>
      </c>
      <c r="E3285" s="17"/>
      <c r="F3285" s="14">
        <f t="shared" si="108"/>
        <v>0.6749615985172585</v>
      </c>
    </row>
    <row r="3286" spans="1:6" ht="12.75">
      <c r="A3286" s="17" t="s">
        <v>1156</v>
      </c>
      <c r="B3286" s="31">
        <v>24504100</v>
      </c>
      <c r="C3286" s="31"/>
      <c r="D3286" s="31">
        <v>14804900</v>
      </c>
      <c r="E3286" s="17"/>
      <c r="F3286" s="14">
        <f t="shared" si="108"/>
        <v>0.6041805248917528</v>
      </c>
    </row>
    <row r="3287" spans="1:6" ht="12.75">
      <c r="A3287" s="17" t="s">
        <v>1390</v>
      </c>
      <c r="B3287" s="31">
        <v>111289500</v>
      </c>
      <c r="C3287" s="31"/>
      <c r="D3287" s="31">
        <v>56755100</v>
      </c>
      <c r="E3287" s="17"/>
      <c r="F3287" s="14">
        <f t="shared" si="108"/>
        <v>0.5099771317150316</v>
      </c>
    </row>
    <row r="3288" spans="1:6" ht="12.75">
      <c r="A3288" s="17" t="s">
        <v>1158</v>
      </c>
      <c r="B3288" s="31">
        <v>24718200</v>
      </c>
      <c r="C3288" s="31"/>
      <c r="D3288" s="31">
        <v>12910400</v>
      </c>
      <c r="E3288" s="17"/>
      <c r="F3288" s="14">
        <f t="shared" si="108"/>
        <v>0.5223034039695447</v>
      </c>
    </row>
    <row r="3289" spans="1:6" ht="12.75">
      <c r="A3289" s="17" t="s">
        <v>1159</v>
      </c>
      <c r="B3289" s="31">
        <v>49284500</v>
      </c>
      <c r="C3289" s="31"/>
      <c r="D3289" s="31">
        <v>29957700</v>
      </c>
      <c r="E3289" s="17"/>
      <c r="F3289" s="14">
        <f t="shared" si="108"/>
        <v>0.6078523673771673</v>
      </c>
    </row>
    <row r="3290" spans="1:6" ht="12.75">
      <c r="A3290" s="17" t="s">
        <v>1391</v>
      </c>
      <c r="B3290" s="31">
        <v>279306900</v>
      </c>
      <c r="C3290" s="31"/>
      <c r="D3290" s="31">
        <v>153160200</v>
      </c>
      <c r="E3290" s="17"/>
      <c r="F3290" s="14">
        <f t="shared" si="108"/>
        <v>0.5483580964165224</v>
      </c>
    </row>
    <row r="3291" spans="1:6" ht="12.75">
      <c r="A3291" s="17" t="s">
        <v>40</v>
      </c>
      <c r="B3291" s="31">
        <v>184996200</v>
      </c>
      <c r="C3291" s="31"/>
      <c r="D3291" s="31">
        <v>107407600</v>
      </c>
      <c r="E3291" s="17"/>
      <c r="F3291" s="14">
        <f t="shared" si="108"/>
        <v>0.580593547326918</v>
      </c>
    </row>
    <row r="3292" spans="1:6" ht="12.75">
      <c r="A3292" s="8" t="s">
        <v>1160</v>
      </c>
      <c r="B3292" s="37">
        <f>SUM(B3293:B3299)</f>
        <v>4434097700</v>
      </c>
      <c r="C3292" s="37"/>
      <c r="D3292" s="37">
        <f>SUM(D3293:D3299)</f>
        <v>2489381000</v>
      </c>
      <c r="E3292" s="37"/>
      <c r="F3292" s="10">
        <f t="shared" si="108"/>
        <v>0.5614177152659492</v>
      </c>
    </row>
    <row r="3293" spans="1:6" ht="12.75">
      <c r="A3293" s="17" t="s">
        <v>1161</v>
      </c>
      <c r="B3293" s="31">
        <v>1456791300</v>
      </c>
      <c r="C3293" s="31"/>
      <c r="D3293" s="31">
        <v>865127600</v>
      </c>
      <c r="E3293" s="17"/>
      <c r="F3293" s="14">
        <f t="shared" si="108"/>
        <v>0.5938582966551215</v>
      </c>
    </row>
    <row r="3294" spans="1:6" ht="12.75">
      <c r="A3294" s="17" t="s">
        <v>1162</v>
      </c>
      <c r="B3294" s="31">
        <v>1246562900</v>
      </c>
      <c r="C3294" s="31"/>
      <c r="D3294" s="31">
        <v>666192400</v>
      </c>
      <c r="E3294" s="17"/>
      <c r="F3294" s="14">
        <f t="shared" si="108"/>
        <v>0.5344234133712787</v>
      </c>
    </row>
    <row r="3295" spans="1:6" ht="12.75">
      <c r="A3295" s="17" t="s">
        <v>1163</v>
      </c>
      <c r="B3295" s="31">
        <v>57683900</v>
      </c>
      <c r="C3295" s="31"/>
      <c r="D3295" s="31">
        <v>33458200</v>
      </c>
      <c r="E3295" s="17"/>
      <c r="F3295" s="14">
        <f t="shared" si="108"/>
        <v>0.5800266625522893</v>
      </c>
    </row>
    <row r="3296" spans="1:6" ht="12.75">
      <c r="A3296" s="17" t="s">
        <v>124</v>
      </c>
      <c r="B3296" s="31">
        <v>781563600</v>
      </c>
      <c r="C3296" s="31"/>
      <c r="D3296" s="31">
        <v>407162600</v>
      </c>
      <c r="E3296" s="17"/>
      <c r="F3296" s="14">
        <f t="shared" si="108"/>
        <v>0.5209590108853586</v>
      </c>
    </row>
    <row r="3297" spans="1:6" ht="12.75">
      <c r="A3297" s="17" t="s">
        <v>1161</v>
      </c>
      <c r="B3297" s="31">
        <v>764997500</v>
      </c>
      <c r="C3297" s="31"/>
      <c r="D3297" s="31">
        <v>441406200</v>
      </c>
      <c r="E3297" s="17"/>
      <c r="F3297" s="14">
        <f t="shared" si="108"/>
        <v>0.5770034542596545</v>
      </c>
    </row>
    <row r="3298" spans="1:6" ht="12.75">
      <c r="A3298" s="40" t="s">
        <v>1164</v>
      </c>
      <c r="B3298" s="17"/>
      <c r="C3298" s="17"/>
      <c r="D3298" s="17"/>
      <c r="E3298" s="17"/>
      <c r="F3298" s="14"/>
    </row>
    <row r="3299" spans="1:6" ht="12.75">
      <c r="A3299" s="17" t="s">
        <v>1165</v>
      </c>
      <c r="B3299" s="31">
        <v>126498500</v>
      </c>
      <c r="C3299" s="31"/>
      <c r="D3299" s="31">
        <v>76034000</v>
      </c>
      <c r="E3299" s="17"/>
      <c r="F3299" s="14">
        <f>SUM(D3299/B3299)</f>
        <v>0.601066415807302</v>
      </c>
    </row>
    <row r="3300" spans="1:6" ht="12.75">
      <c r="A3300" s="40" t="s">
        <v>1164</v>
      </c>
      <c r="B3300" s="31"/>
      <c r="C3300" s="31"/>
      <c r="D3300" s="31"/>
      <c r="E3300" s="17"/>
      <c r="F3300" s="14"/>
    </row>
    <row r="3301" spans="1:6" ht="12.75">
      <c r="A3301" s="8" t="s">
        <v>1166</v>
      </c>
      <c r="B3301" s="37">
        <f>SUM(B3302:B3306)</f>
        <v>2174595200</v>
      </c>
      <c r="C3301" s="37"/>
      <c r="D3301" s="37">
        <f>SUM(D3302:D3306)</f>
        <v>1225639460</v>
      </c>
      <c r="E3301" s="37"/>
      <c r="F3301" s="10">
        <f aca="true" t="shared" si="109" ref="F3301:F3306">SUM(D3301/B3301)</f>
        <v>0.5636172930023942</v>
      </c>
    </row>
    <row r="3302" spans="1:6" ht="12.75">
      <c r="A3302" s="17" t="s">
        <v>1167</v>
      </c>
      <c r="B3302" s="31">
        <v>535899000</v>
      </c>
      <c r="C3302" s="31"/>
      <c r="D3302" s="31">
        <v>343154400</v>
      </c>
      <c r="E3302" s="17"/>
      <c r="F3302" s="14">
        <f t="shared" si="109"/>
        <v>0.6403340928048009</v>
      </c>
    </row>
    <row r="3303" spans="1:6" ht="12.75">
      <c r="A3303" s="17" t="s">
        <v>1168</v>
      </c>
      <c r="B3303" s="31">
        <v>640207600</v>
      </c>
      <c r="C3303" s="31"/>
      <c r="D3303" s="31">
        <v>353338800</v>
      </c>
      <c r="E3303" s="17"/>
      <c r="F3303" s="14">
        <f t="shared" si="109"/>
        <v>0.5519128482698424</v>
      </c>
    </row>
    <row r="3304" spans="1:6" ht="12.75">
      <c r="A3304" s="17" t="s">
        <v>1157</v>
      </c>
      <c r="B3304" s="31">
        <v>43473700</v>
      </c>
      <c r="C3304" s="31"/>
      <c r="D3304" s="31">
        <v>24671200</v>
      </c>
      <c r="E3304" s="17"/>
      <c r="F3304" s="14">
        <f t="shared" si="109"/>
        <v>0.5674971304489841</v>
      </c>
    </row>
    <row r="3305" spans="1:6" ht="12.75">
      <c r="A3305" s="17" t="s">
        <v>1169</v>
      </c>
      <c r="B3305" s="31">
        <v>914869900</v>
      </c>
      <c r="C3305" s="31"/>
      <c r="D3305" s="31">
        <v>502431200</v>
      </c>
      <c r="E3305" s="17"/>
      <c r="F3305" s="14">
        <f t="shared" si="109"/>
        <v>0.5491832226636815</v>
      </c>
    </row>
    <row r="3306" spans="1:6" ht="12.75">
      <c r="A3306" s="17" t="s">
        <v>2112</v>
      </c>
      <c r="B3306" s="31">
        <v>40145000</v>
      </c>
      <c r="C3306" s="31"/>
      <c r="D3306" s="31">
        <v>2043860</v>
      </c>
      <c r="E3306" s="17"/>
      <c r="F3306" s="14">
        <f t="shared" si="109"/>
        <v>0.05091194420226678</v>
      </c>
    </row>
    <row r="3307" spans="1:6" ht="12.75">
      <c r="A3307" s="40" t="s">
        <v>2789</v>
      </c>
      <c r="B3307" s="31"/>
      <c r="C3307" s="31"/>
      <c r="D3307" s="31"/>
      <c r="E3307" s="17"/>
      <c r="F3307" s="14"/>
    </row>
    <row r="3308" spans="1:6" ht="12.75">
      <c r="A3308" s="8" t="s">
        <v>1170</v>
      </c>
      <c r="B3308" s="37">
        <f>SUM(B3309:B3315)</f>
        <v>1276318500</v>
      </c>
      <c r="C3308" s="37"/>
      <c r="D3308" s="37">
        <f>SUM(D3309:D3315)</f>
        <v>692359900</v>
      </c>
      <c r="E3308" s="37"/>
      <c r="F3308" s="10">
        <f aca="true" t="shared" si="110" ref="F3308:F3331">SUM(D3308/B3308)</f>
        <v>0.5424663984734218</v>
      </c>
    </row>
    <row r="3309" spans="1:6" ht="12.75">
      <c r="A3309" s="17" t="s">
        <v>1171</v>
      </c>
      <c r="B3309" s="31">
        <v>363772800</v>
      </c>
      <c r="C3309" s="31"/>
      <c r="D3309" s="31">
        <v>200224000</v>
      </c>
      <c r="E3309" s="17"/>
      <c r="F3309" s="14">
        <f t="shared" si="110"/>
        <v>0.5504094863607174</v>
      </c>
    </row>
    <row r="3310" spans="1:6" ht="12.75">
      <c r="A3310" s="17" t="s">
        <v>1172</v>
      </c>
      <c r="B3310" s="31">
        <v>424570800</v>
      </c>
      <c r="C3310" s="31"/>
      <c r="D3310" s="31">
        <v>222093600</v>
      </c>
      <c r="E3310" s="17"/>
      <c r="F3310" s="14">
        <f t="shared" si="110"/>
        <v>0.5231014473911065</v>
      </c>
    </row>
    <row r="3311" spans="1:6" ht="12.75">
      <c r="A3311" s="17" t="s">
        <v>2890</v>
      </c>
      <c r="B3311" s="31">
        <v>205036800</v>
      </c>
      <c r="C3311" s="31"/>
      <c r="D3311" s="31">
        <v>116260200</v>
      </c>
      <c r="E3311" s="17"/>
      <c r="F3311" s="14">
        <f t="shared" si="110"/>
        <v>0.5670211396198146</v>
      </c>
    </row>
    <row r="3312" spans="1:6" ht="12.75">
      <c r="A3312" s="17" t="s">
        <v>1169</v>
      </c>
      <c r="B3312" s="31">
        <v>3276800</v>
      </c>
      <c r="C3312" s="31"/>
      <c r="D3312" s="31">
        <v>1901800</v>
      </c>
      <c r="E3312" s="17"/>
      <c r="F3312" s="14">
        <f t="shared" si="110"/>
        <v>0.58038330078125</v>
      </c>
    </row>
    <row r="3313" spans="1:6" ht="12.75">
      <c r="A3313" s="17" t="s">
        <v>2891</v>
      </c>
      <c r="B3313" s="31">
        <v>54526500</v>
      </c>
      <c r="C3313" s="31"/>
      <c r="D3313" s="31">
        <v>27865700</v>
      </c>
      <c r="E3313" s="17"/>
      <c r="F3313" s="14">
        <f t="shared" si="110"/>
        <v>0.5110487561094147</v>
      </c>
    </row>
    <row r="3314" spans="1:6" ht="12.75">
      <c r="A3314" s="17" t="s">
        <v>2892</v>
      </c>
      <c r="B3314" s="31">
        <v>38531700</v>
      </c>
      <c r="C3314" s="31"/>
      <c r="D3314" s="31">
        <v>21517300</v>
      </c>
      <c r="E3314" s="17"/>
      <c r="F3314" s="14">
        <f t="shared" si="110"/>
        <v>0.5584311099691942</v>
      </c>
    </row>
    <row r="3315" spans="1:6" ht="12.75">
      <c r="A3315" s="17" t="s">
        <v>2893</v>
      </c>
      <c r="B3315" s="31">
        <v>186603100</v>
      </c>
      <c r="C3315" s="31"/>
      <c r="D3315" s="31">
        <v>102497300</v>
      </c>
      <c r="E3315" s="17"/>
      <c r="F3315" s="14">
        <f t="shared" si="110"/>
        <v>0.549279727935924</v>
      </c>
    </row>
    <row r="3316" spans="1:6" ht="12.75">
      <c r="A3316" s="8" t="s">
        <v>2894</v>
      </c>
      <c r="B3316" s="37">
        <f>SUM(B3317:B3323)</f>
        <v>1626356200</v>
      </c>
      <c r="C3316" s="37"/>
      <c r="D3316" s="37">
        <f>SUM(D3317:D3323)</f>
        <v>918816400</v>
      </c>
      <c r="E3316" s="37"/>
      <c r="F3316" s="10">
        <f t="shared" si="110"/>
        <v>0.5649539750271189</v>
      </c>
    </row>
    <row r="3317" spans="1:6" ht="12.75">
      <c r="A3317" s="17" t="s">
        <v>2895</v>
      </c>
      <c r="B3317" s="31">
        <v>143901100</v>
      </c>
      <c r="C3317" s="31"/>
      <c r="D3317" s="31">
        <v>75896200</v>
      </c>
      <c r="E3317" s="17"/>
      <c r="F3317" s="14">
        <f t="shared" si="110"/>
        <v>0.5274191788665966</v>
      </c>
    </row>
    <row r="3318" spans="1:6" ht="12.75">
      <c r="A3318" s="17" t="s">
        <v>2896</v>
      </c>
      <c r="B3318" s="31">
        <v>91113700</v>
      </c>
      <c r="C3318" s="31"/>
      <c r="D3318" s="31">
        <v>50944800</v>
      </c>
      <c r="E3318" s="17"/>
      <c r="F3318" s="14">
        <f t="shared" si="110"/>
        <v>0.559134356304266</v>
      </c>
    </row>
    <row r="3319" spans="1:6" ht="12.75">
      <c r="A3319" s="17" t="s">
        <v>2187</v>
      </c>
      <c r="B3319" s="31">
        <v>6737700</v>
      </c>
      <c r="C3319" s="31"/>
      <c r="D3319" s="31">
        <v>3640900</v>
      </c>
      <c r="E3319" s="17"/>
      <c r="F3319" s="14">
        <f t="shared" si="110"/>
        <v>0.5403772800807397</v>
      </c>
    </row>
    <row r="3320" spans="1:6" ht="12.75">
      <c r="A3320" s="17" t="s">
        <v>2897</v>
      </c>
      <c r="B3320" s="31">
        <v>261396100</v>
      </c>
      <c r="C3320" s="31"/>
      <c r="D3320" s="31">
        <v>144801400</v>
      </c>
      <c r="E3320" s="17"/>
      <c r="F3320" s="14">
        <f t="shared" si="110"/>
        <v>0.5539539419295085</v>
      </c>
    </row>
    <row r="3321" spans="1:6" ht="12.75">
      <c r="A3321" s="17" t="s">
        <v>2326</v>
      </c>
      <c r="B3321" s="31">
        <v>422681300</v>
      </c>
      <c r="C3321" s="31"/>
      <c r="D3321" s="31">
        <v>238110100</v>
      </c>
      <c r="E3321" s="17"/>
      <c r="F3321" s="14">
        <f t="shared" si="110"/>
        <v>0.563332468221329</v>
      </c>
    </row>
    <row r="3322" spans="1:6" ht="12.75">
      <c r="A3322" s="17" t="s">
        <v>2898</v>
      </c>
      <c r="B3322" s="31">
        <v>381351600</v>
      </c>
      <c r="C3322" s="31"/>
      <c r="D3322" s="31">
        <v>212434300</v>
      </c>
      <c r="E3322" s="17"/>
      <c r="F3322" s="14">
        <f t="shared" si="110"/>
        <v>0.5570562703814538</v>
      </c>
    </row>
    <row r="3323" spans="1:6" ht="12.75">
      <c r="A3323" s="17" t="s">
        <v>2899</v>
      </c>
      <c r="B3323" s="31">
        <v>319174700</v>
      </c>
      <c r="C3323" s="31"/>
      <c r="D3323" s="31">
        <v>192988700</v>
      </c>
      <c r="E3323" s="17"/>
      <c r="F3323" s="14">
        <f t="shared" si="110"/>
        <v>0.6046491153590807</v>
      </c>
    </row>
    <row r="3324" spans="1:6" ht="12.75">
      <c r="A3324" s="8" t="s">
        <v>2900</v>
      </c>
      <c r="B3324" s="37">
        <f>SUM(B3325:B3327)</f>
        <v>490654700</v>
      </c>
      <c r="C3324" s="37"/>
      <c r="D3324" s="37">
        <f>SUM(D3325:D3327)</f>
        <v>287429000</v>
      </c>
      <c r="E3324" s="37"/>
      <c r="F3324" s="10">
        <f t="shared" si="110"/>
        <v>0.5858070859200982</v>
      </c>
    </row>
    <row r="3325" spans="1:6" ht="12.75">
      <c r="A3325" s="17" t="s">
        <v>2901</v>
      </c>
      <c r="B3325" s="31">
        <v>96793700</v>
      </c>
      <c r="C3325" s="31"/>
      <c r="D3325" s="31">
        <v>63045700</v>
      </c>
      <c r="E3325" s="17"/>
      <c r="F3325" s="14">
        <f t="shared" si="110"/>
        <v>0.6513409447102446</v>
      </c>
    </row>
    <row r="3326" spans="1:6" ht="12.75">
      <c r="A3326" s="17" t="s">
        <v>2902</v>
      </c>
      <c r="B3326" s="31">
        <v>290610200</v>
      </c>
      <c r="C3326" s="31"/>
      <c r="D3326" s="31">
        <v>163946400</v>
      </c>
      <c r="E3326" s="17"/>
      <c r="F3326" s="14">
        <f t="shared" si="110"/>
        <v>0.5641453741128151</v>
      </c>
    </row>
    <row r="3327" spans="1:6" ht="12.75">
      <c r="A3327" s="17" t="s">
        <v>2903</v>
      </c>
      <c r="B3327" s="31">
        <v>103250800</v>
      </c>
      <c r="C3327" s="31"/>
      <c r="D3327" s="31">
        <v>60436900</v>
      </c>
      <c r="E3327" s="17"/>
      <c r="F3327" s="14">
        <f t="shared" si="110"/>
        <v>0.5853407431225714</v>
      </c>
    </row>
    <row r="3328" spans="1:6" ht="12.75">
      <c r="A3328" s="8" t="s">
        <v>2904</v>
      </c>
      <c r="B3328" s="37">
        <f>SUM(B3329:B3331)</f>
        <v>924597300</v>
      </c>
      <c r="C3328" s="37"/>
      <c r="D3328" s="37">
        <f>SUM(D3329:D3331)</f>
        <v>501330500</v>
      </c>
      <c r="E3328" s="37"/>
      <c r="F3328" s="10">
        <f t="shared" si="110"/>
        <v>0.5422149729401113</v>
      </c>
    </row>
    <row r="3329" spans="1:6" ht="12.75">
      <c r="A3329" s="17" t="s">
        <v>1161</v>
      </c>
      <c r="B3329" s="31">
        <v>5768900</v>
      </c>
      <c r="C3329" s="31"/>
      <c r="D3329" s="31">
        <v>3799200</v>
      </c>
      <c r="E3329" s="17"/>
      <c r="F3329" s="14">
        <f t="shared" si="110"/>
        <v>0.6585657577701122</v>
      </c>
    </row>
    <row r="3330" spans="1:6" ht="12.75">
      <c r="A3330" s="17" t="s">
        <v>2905</v>
      </c>
      <c r="B3330" s="31">
        <v>211972100</v>
      </c>
      <c r="C3330" s="31"/>
      <c r="D3330" s="31">
        <v>120760200</v>
      </c>
      <c r="E3330" s="17"/>
      <c r="F3330" s="14">
        <f t="shared" si="110"/>
        <v>0.5696985593858814</v>
      </c>
    </row>
    <row r="3331" spans="1:6" ht="12.75">
      <c r="A3331" s="17" t="s">
        <v>2906</v>
      </c>
      <c r="B3331" s="31">
        <v>706856300</v>
      </c>
      <c r="C3331" s="31"/>
      <c r="D3331" s="31">
        <v>376771100</v>
      </c>
      <c r="E3331" s="17"/>
      <c r="F3331" s="14">
        <f t="shared" si="110"/>
        <v>0.5330236145592817</v>
      </c>
    </row>
    <row r="3332" spans="1:6" ht="12.75">
      <c r="A3332" s="17"/>
      <c r="B3332" s="31"/>
      <c r="C3332" s="31"/>
      <c r="D3332" s="31"/>
      <c r="E3332" s="17"/>
      <c r="F3332" s="14"/>
    </row>
    <row r="3333" spans="1:6" ht="12.75">
      <c r="A3333" s="17"/>
      <c r="B3333" s="31"/>
      <c r="C3333" s="31"/>
      <c r="D3333" s="31"/>
      <c r="E3333" s="17"/>
      <c r="F3333" s="33"/>
    </row>
    <row r="3334" spans="1:6" ht="12.75">
      <c r="A3334" s="17"/>
      <c r="B3334" s="17"/>
      <c r="C3334" s="17"/>
      <c r="D3334" s="17"/>
      <c r="E3334" s="17"/>
      <c r="F3334" s="33"/>
    </row>
    <row r="3335" spans="1:6" ht="12.75">
      <c r="A3335" s="46" t="s">
        <v>1153</v>
      </c>
      <c r="B3335" s="47"/>
      <c r="C3335" s="47"/>
      <c r="D3335" s="47"/>
      <c r="E3335" s="47"/>
      <c r="F3335" s="48"/>
    </row>
    <row r="3336" spans="1:6" ht="12.75">
      <c r="A3336" s="49"/>
      <c r="B3336" s="11"/>
      <c r="C3336" s="11"/>
      <c r="D3336" s="11"/>
      <c r="E3336" s="11"/>
      <c r="F3336" s="45"/>
    </row>
    <row r="3337" spans="1:6" ht="12.75">
      <c r="A3337" s="20" t="s">
        <v>1448</v>
      </c>
      <c r="B3337" s="5">
        <v>2003</v>
      </c>
      <c r="C3337" s="5" t="s">
        <v>1449</v>
      </c>
      <c r="D3337" s="5">
        <v>2003</v>
      </c>
      <c r="E3337" s="20"/>
      <c r="F3337" s="50"/>
    </row>
    <row r="3338" spans="1:6" ht="13.5" thickBot="1">
      <c r="A3338" s="51" t="s">
        <v>1450</v>
      </c>
      <c r="B3338" s="52" t="s">
        <v>1451</v>
      </c>
      <c r="C3338" s="51"/>
      <c r="D3338" s="51" t="s">
        <v>1452</v>
      </c>
      <c r="E3338" s="51"/>
      <c r="F3338" s="53" t="s">
        <v>1453</v>
      </c>
    </row>
    <row r="3339" spans="1:6" ht="12.75">
      <c r="A3339" s="11"/>
      <c r="B3339" s="13"/>
      <c r="C3339" s="13"/>
      <c r="D3339" s="13"/>
      <c r="E3339" s="11"/>
      <c r="F3339" s="45"/>
    </row>
    <row r="3340" spans="1:6" ht="12.75">
      <c r="A3340" s="8" t="s">
        <v>2907</v>
      </c>
      <c r="B3340" s="37">
        <f>SUM(B3341:B3344)</f>
        <v>584323100</v>
      </c>
      <c r="C3340" s="37"/>
      <c r="D3340" s="37">
        <f>SUM(D3341:D3344)</f>
        <v>323425700</v>
      </c>
      <c r="E3340" s="37"/>
      <c r="F3340" s="10">
        <f>SUM(D3340/B3340)</f>
        <v>0.5535049016545812</v>
      </c>
    </row>
    <row r="3341" spans="1:6" ht="12.75">
      <c r="A3341" s="17" t="s">
        <v>2908</v>
      </c>
      <c r="B3341" s="31">
        <v>22432200</v>
      </c>
      <c r="C3341" s="31"/>
      <c r="D3341" s="31">
        <v>10281100</v>
      </c>
      <c r="E3341" s="17"/>
      <c r="F3341" s="14">
        <f>SUM(D3341/B3341)</f>
        <v>0.4583188452314084</v>
      </c>
    </row>
    <row r="3342" spans="1:6" ht="12.75">
      <c r="A3342" s="17" t="s">
        <v>2909</v>
      </c>
      <c r="B3342" s="31">
        <v>34473800</v>
      </c>
      <c r="C3342" s="31"/>
      <c r="D3342" s="31">
        <v>22561800</v>
      </c>
      <c r="E3342" s="17"/>
      <c r="F3342" s="14">
        <f>SUM(D3342/B3342)</f>
        <v>0.6544622292871688</v>
      </c>
    </row>
    <row r="3343" spans="1:6" ht="12.75">
      <c r="A3343" s="17" t="s">
        <v>2910</v>
      </c>
      <c r="B3343" s="31">
        <v>274787300</v>
      </c>
      <c r="C3343" s="31"/>
      <c r="D3343" s="31">
        <v>141131100</v>
      </c>
      <c r="E3343" s="17"/>
      <c r="F3343" s="14">
        <f>SUM(D3343/B3343)</f>
        <v>0.5136012472192129</v>
      </c>
    </row>
    <row r="3344" spans="1:6" ht="12.75">
      <c r="A3344" s="17" t="s">
        <v>2911</v>
      </c>
      <c r="B3344" s="31">
        <v>252629800</v>
      </c>
      <c r="C3344" s="31"/>
      <c r="D3344" s="31">
        <v>149451700</v>
      </c>
      <c r="E3344" s="17"/>
      <c r="F3344" s="14">
        <f>SUM(D3344/B3344)</f>
        <v>0.5915838115693398</v>
      </c>
    </row>
    <row r="3345" spans="1:6" ht="12.75">
      <c r="A3345" s="17"/>
      <c r="B3345" s="17"/>
      <c r="C3345" s="17"/>
      <c r="D3345" s="17"/>
      <c r="E3345" s="17"/>
      <c r="F3345" s="14"/>
    </row>
    <row r="3346" spans="1:6" ht="12.75">
      <c r="A3346" s="17"/>
      <c r="B3346" s="17"/>
      <c r="C3346" s="17"/>
      <c r="D3346" s="17"/>
      <c r="E3346" s="17"/>
      <c r="F3346" s="14"/>
    </row>
    <row r="3347" spans="1:6" ht="15.75">
      <c r="A3347" s="23" t="s">
        <v>1688</v>
      </c>
      <c r="B3347" s="37">
        <f>+B3284+B3292+B3301+B3308+B3316+B3324+B3328+B3340</f>
        <v>12311078900</v>
      </c>
      <c r="C3347" s="37"/>
      <c r="D3347" s="37">
        <f>+D3284+D3292+D3301+D3308+D3316+D3324+D3328+D3340</f>
        <v>6898447860</v>
      </c>
      <c r="E3347" s="37"/>
      <c r="F3347" s="10">
        <f>SUM(D3347/B3347)</f>
        <v>0.5603447038260798</v>
      </c>
    </row>
    <row r="3348" spans="1:6" ht="12.75">
      <c r="A3348" s="17"/>
      <c r="B3348" s="17"/>
      <c r="C3348" s="17"/>
      <c r="D3348" s="17"/>
      <c r="E3348" s="17"/>
      <c r="F3348" s="14"/>
    </row>
    <row r="3349" spans="1:6" ht="12.75">
      <c r="A3349" s="17"/>
      <c r="B3349" s="17"/>
      <c r="C3349" s="17"/>
      <c r="D3349" s="17"/>
      <c r="E3349" s="17"/>
      <c r="F3349" s="33"/>
    </row>
    <row r="3350" spans="1:4" ht="12.75">
      <c r="A3350" s="17" t="s">
        <v>2912</v>
      </c>
      <c r="B3350" s="17" t="s">
        <v>2913</v>
      </c>
      <c r="C3350" s="17"/>
      <c r="D3350" s="38" t="s">
        <v>2914</v>
      </c>
    </row>
    <row r="3351" spans="1:4" ht="12.75">
      <c r="A3351" s="17" t="s">
        <v>2915</v>
      </c>
      <c r="B3351" s="17" t="s">
        <v>2916</v>
      </c>
      <c r="C3351" s="17"/>
      <c r="D3351" s="38" t="s">
        <v>2914</v>
      </c>
    </row>
    <row r="3353" spans="1:6" ht="12.75">
      <c r="A3353" s="46" t="s">
        <v>2920</v>
      </c>
      <c r="B3353" s="47"/>
      <c r="C3353" s="47"/>
      <c r="D3353" s="47"/>
      <c r="E3353" s="47"/>
      <c r="F3353" s="48"/>
    </row>
    <row r="3354" spans="1:6" ht="12.75">
      <c r="A3354" s="49"/>
      <c r="B3354" s="11"/>
      <c r="C3354" s="11"/>
      <c r="D3354" s="11"/>
      <c r="E3354" s="11"/>
      <c r="F3354" s="45"/>
    </row>
    <row r="3355" spans="1:6" ht="12.75">
      <c r="A3355" s="20" t="s">
        <v>1448</v>
      </c>
      <c r="B3355" s="5">
        <v>2003</v>
      </c>
      <c r="C3355" s="5" t="s">
        <v>1449</v>
      </c>
      <c r="D3355" s="5">
        <v>2003</v>
      </c>
      <c r="E3355" s="20"/>
      <c r="F3355" s="50"/>
    </row>
    <row r="3356" spans="1:6" ht="13.5" thickBot="1">
      <c r="A3356" s="51" t="s">
        <v>1450</v>
      </c>
      <c r="B3356" s="52" t="s">
        <v>1451</v>
      </c>
      <c r="C3356" s="51"/>
      <c r="D3356" s="51" t="s">
        <v>1452</v>
      </c>
      <c r="E3356" s="51"/>
      <c r="F3356" s="53" t="s">
        <v>1453</v>
      </c>
    </row>
    <row r="3357" spans="1:6" ht="12.75">
      <c r="A3357" s="11"/>
      <c r="B3357" s="13"/>
      <c r="C3357" s="13"/>
      <c r="D3357" s="13"/>
      <c r="E3357" s="11"/>
      <c r="F3357" s="45"/>
    </row>
    <row r="3358" spans="1:6" ht="12.75">
      <c r="A3358" s="8" t="s">
        <v>2921</v>
      </c>
      <c r="B3358" s="37">
        <f>SUM(B3359:B3368)</f>
        <v>266686800</v>
      </c>
      <c r="C3358" s="37"/>
      <c r="D3358" s="37">
        <f>SUM(D3359:D3368)</f>
        <v>33620455</v>
      </c>
      <c r="E3358" s="37"/>
      <c r="F3358" s="10">
        <f aca="true" t="shared" si="111" ref="F3358:F3374">SUM(D3358/B3358)</f>
        <v>0.12606718817729262</v>
      </c>
    </row>
    <row r="3359" spans="1:6" ht="12.75">
      <c r="A3359" s="17" t="s">
        <v>2922</v>
      </c>
      <c r="B3359" s="31">
        <v>8531200</v>
      </c>
      <c r="C3359" s="31"/>
      <c r="D3359" s="31">
        <v>1111375</v>
      </c>
      <c r="E3359" s="17"/>
      <c r="F3359" s="14">
        <f t="shared" si="111"/>
        <v>0.13027182576894222</v>
      </c>
    </row>
    <row r="3360" spans="1:6" ht="12.75">
      <c r="A3360" s="17" t="s">
        <v>1339</v>
      </c>
      <c r="B3360" s="31">
        <v>25846200</v>
      </c>
      <c r="C3360" s="31"/>
      <c r="D3360" s="31">
        <v>3747725</v>
      </c>
      <c r="E3360" s="17"/>
      <c r="F3360" s="14">
        <f t="shared" si="111"/>
        <v>0.1450010059505846</v>
      </c>
    </row>
    <row r="3361" spans="1:6" ht="12.75">
      <c r="A3361" s="17" t="s">
        <v>905</v>
      </c>
      <c r="B3361" s="31">
        <v>30170600</v>
      </c>
      <c r="C3361" s="31"/>
      <c r="D3361" s="31">
        <v>3328925</v>
      </c>
      <c r="E3361" s="17"/>
      <c r="F3361" s="14">
        <f t="shared" si="111"/>
        <v>0.11033671852730804</v>
      </c>
    </row>
    <row r="3362" spans="1:6" ht="12.75">
      <c r="A3362" s="17" t="s">
        <v>2880</v>
      </c>
      <c r="B3362" s="31">
        <v>13338300</v>
      </c>
      <c r="C3362" s="31"/>
      <c r="D3362" s="31">
        <v>1496100</v>
      </c>
      <c r="E3362" s="17"/>
      <c r="F3362" s="14">
        <f t="shared" si="111"/>
        <v>0.11216571826994444</v>
      </c>
    </row>
    <row r="3363" spans="1:6" ht="12.75">
      <c r="A3363" s="17" t="s">
        <v>2881</v>
      </c>
      <c r="B3363" s="31">
        <v>34615200</v>
      </c>
      <c r="C3363" s="31"/>
      <c r="D3363" s="31">
        <v>4360125</v>
      </c>
      <c r="E3363" s="17"/>
      <c r="F3363" s="14">
        <f t="shared" si="111"/>
        <v>0.12595983845247175</v>
      </c>
    </row>
    <row r="3364" spans="1:6" ht="12.75">
      <c r="A3364" s="17" t="s">
        <v>2882</v>
      </c>
      <c r="B3364" s="31">
        <v>53567000</v>
      </c>
      <c r="C3364" s="31"/>
      <c r="D3364" s="31">
        <v>6389025</v>
      </c>
      <c r="E3364" s="17"/>
      <c r="F3364" s="14">
        <f t="shared" si="111"/>
        <v>0.11927165979054269</v>
      </c>
    </row>
    <row r="3365" spans="1:6" ht="12.75">
      <c r="A3365" s="17" t="s">
        <v>2883</v>
      </c>
      <c r="B3365" s="31">
        <v>30068100</v>
      </c>
      <c r="C3365" s="31"/>
      <c r="D3365" s="31">
        <v>3192500</v>
      </c>
      <c r="E3365" s="17"/>
      <c r="F3365" s="14">
        <f t="shared" si="111"/>
        <v>0.10617564794582963</v>
      </c>
    </row>
    <row r="3366" spans="1:6" ht="12.75">
      <c r="A3366" s="17" t="s">
        <v>40</v>
      </c>
      <c r="B3366" s="31">
        <v>23448500</v>
      </c>
      <c r="C3366" s="31"/>
      <c r="D3366" s="31">
        <v>2947425</v>
      </c>
      <c r="E3366" s="17"/>
      <c r="F3366" s="14">
        <f t="shared" si="111"/>
        <v>0.12569780582979723</v>
      </c>
    </row>
    <row r="3367" spans="1:6" ht="12.75">
      <c r="A3367" s="17" t="s">
        <v>2884</v>
      </c>
      <c r="B3367" s="31">
        <v>12314500</v>
      </c>
      <c r="C3367" s="31"/>
      <c r="D3367" s="31">
        <v>1658675</v>
      </c>
      <c r="E3367" s="17"/>
      <c r="F3367" s="14">
        <f t="shared" si="111"/>
        <v>0.13469284177189492</v>
      </c>
    </row>
    <row r="3368" spans="1:6" ht="12.75">
      <c r="A3368" s="17" t="s">
        <v>2885</v>
      </c>
      <c r="B3368" s="31">
        <v>34787200</v>
      </c>
      <c r="C3368" s="31"/>
      <c r="D3368" s="31">
        <v>5388580</v>
      </c>
      <c r="E3368" s="17"/>
      <c r="F3368" s="14">
        <f t="shared" si="111"/>
        <v>0.154901228037899</v>
      </c>
    </row>
    <row r="3369" spans="1:6" ht="12.75">
      <c r="A3369" s="8" t="s">
        <v>334</v>
      </c>
      <c r="B3369" s="37">
        <f>SUM(B3370:B3374)</f>
        <v>536056000</v>
      </c>
      <c r="C3369" s="37"/>
      <c r="D3369" s="37">
        <f>SUM(D3370:D3374)</f>
        <v>87855050</v>
      </c>
      <c r="E3369" s="37"/>
      <c r="F3369" s="10">
        <f t="shared" si="111"/>
        <v>0.16389155237512498</v>
      </c>
    </row>
    <row r="3370" spans="1:6" ht="12.75">
      <c r="A3370" s="17" t="s">
        <v>335</v>
      </c>
      <c r="B3370" s="31">
        <v>27319600</v>
      </c>
      <c r="C3370" s="31"/>
      <c r="D3370" s="31">
        <v>2902875</v>
      </c>
      <c r="E3370" s="17"/>
      <c r="F3370" s="14">
        <f t="shared" si="111"/>
        <v>0.10625613112929912</v>
      </c>
    </row>
    <row r="3371" spans="1:6" ht="12.75">
      <c r="A3371" s="17" t="s">
        <v>336</v>
      </c>
      <c r="B3371" s="31">
        <v>209876900</v>
      </c>
      <c r="C3371" s="31"/>
      <c r="D3371" s="31">
        <v>30823650</v>
      </c>
      <c r="E3371" s="17"/>
      <c r="F3371" s="14">
        <f t="shared" si="111"/>
        <v>0.14686537679944767</v>
      </c>
    </row>
    <row r="3372" spans="1:6" ht="12.75">
      <c r="A3372" s="17" t="s">
        <v>337</v>
      </c>
      <c r="B3372" s="31">
        <v>76358800</v>
      </c>
      <c r="C3372" s="31"/>
      <c r="D3372" s="31">
        <v>10490925</v>
      </c>
      <c r="E3372" s="17"/>
      <c r="F3372" s="14">
        <f t="shared" si="111"/>
        <v>0.13738986207221696</v>
      </c>
    </row>
    <row r="3373" spans="1:6" ht="12.75">
      <c r="A3373" s="17" t="s">
        <v>338</v>
      </c>
      <c r="B3373" s="31">
        <v>74597800</v>
      </c>
      <c r="C3373" s="31"/>
      <c r="D3373" s="31">
        <v>10638225</v>
      </c>
      <c r="E3373" s="17"/>
      <c r="F3373" s="14">
        <f t="shared" si="111"/>
        <v>0.14260775786953503</v>
      </c>
    </row>
    <row r="3374" spans="1:6" ht="12.75">
      <c r="A3374" s="17" t="s">
        <v>339</v>
      </c>
      <c r="B3374" s="31">
        <v>147902900</v>
      </c>
      <c r="C3374" s="31"/>
      <c r="D3374" s="31">
        <v>32999375</v>
      </c>
      <c r="E3374" s="17"/>
      <c r="F3374" s="14">
        <f t="shared" si="111"/>
        <v>0.22311513161675667</v>
      </c>
    </row>
    <row r="3375" spans="1:6" ht="12.75">
      <c r="A3375" s="40" t="s">
        <v>340</v>
      </c>
      <c r="B3375" s="31"/>
      <c r="C3375" s="31"/>
      <c r="D3375" s="31"/>
      <c r="E3375" s="17"/>
      <c r="F3375" s="14"/>
    </row>
    <row r="3376" spans="1:6" ht="12.75">
      <c r="A3376" s="8" t="s">
        <v>1392</v>
      </c>
      <c r="B3376" s="37">
        <f>SUM(B3377:B3381)</f>
        <v>205490200</v>
      </c>
      <c r="C3376" s="37"/>
      <c r="D3376" s="37">
        <f>SUM(D3377:D3381)</f>
        <v>34616290</v>
      </c>
      <c r="E3376" s="37"/>
      <c r="F3376" s="10">
        <f aca="true" t="shared" si="112" ref="F3376:F3381">SUM(D3376/B3376)</f>
        <v>0.1684571332355509</v>
      </c>
    </row>
    <row r="3377" spans="1:6" ht="12.75">
      <c r="A3377" s="17" t="s">
        <v>341</v>
      </c>
      <c r="B3377" s="31">
        <v>40903400</v>
      </c>
      <c r="C3377" s="65"/>
      <c r="D3377" s="31">
        <v>6539400</v>
      </c>
      <c r="E3377" s="17"/>
      <c r="F3377" s="14">
        <f t="shared" si="112"/>
        <v>0.15987424028320385</v>
      </c>
    </row>
    <row r="3378" spans="1:6" ht="12.75">
      <c r="A3378" s="17" t="s">
        <v>342</v>
      </c>
      <c r="B3378" s="31">
        <v>11795700</v>
      </c>
      <c r="C3378" s="31"/>
      <c r="D3378" s="31">
        <v>1351175</v>
      </c>
      <c r="E3378" s="17"/>
      <c r="F3378" s="14">
        <f t="shared" si="112"/>
        <v>0.11454809803572488</v>
      </c>
    </row>
    <row r="3379" spans="1:6" ht="12.75">
      <c r="A3379" s="17" t="s">
        <v>1393</v>
      </c>
      <c r="B3379" s="31">
        <v>74151800</v>
      </c>
      <c r="C3379" s="31"/>
      <c r="D3379" s="31">
        <v>13064900</v>
      </c>
      <c r="E3379" s="17"/>
      <c r="F3379" s="14">
        <f t="shared" si="112"/>
        <v>0.1761912724977681</v>
      </c>
    </row>
    <row r="3380" spans="1:6" ht="12.75">
      <c r="A3380" s="17" t="s">
        <v>1394</v>
      </c>
      <c r="B3380" s="31">
        <v>78419100</v>
      </c>
      <c r="C3380" s="31"/>
      <c r="D3380" s="31">
        <v>13525625</v>
      </c>
      <c r="E3380" s="17"/>
      <c r="F3380" s="14">
        <f t="shared" si="112"/>
        <v>0.17247870735573348</v>
      </c>
    </row>
    <row r="3381" spans="1:6" ht="12.75">
      <c r="A3381" s="17" t="s">
        <v>343</v>
      </c>
      <c r="B3381" s="31">
        <v>220200</v>
      </c>
      <c r="C3381" s="31"/>
      <c r="D3381" s="31">
        <v>135190</v>
      </c>
      <c r="E3381" s="17"/>
      <c r="F3381" s="14">
        <f t="shared" si="112"/>
        <v>0.6139418710263397</v>
      </c>
    </row>
    <row r="3382" spans="1:6" ht="12.75">
      <c r="A3382" s="40" t="s">
        <v>344</v>
      </c>
      <c r="B3382" s="31"/>
      <c r="C3382" s="31"/>
      <c r="D3382" s="31"/>
      <c r="E3382" s="17"/>
      <c r="F3382" s="14"/>
    </row>
    <row r="3383" spans="1:6" ht="12.75">
      <c r="A3383" s="8" t="s">
        <v>345</v>
      </c>
      <c r="B3383" s="37">
        <f>SUM(B3384:B3387)</f>
        <v>342892700</v>
      </c>
      <c r="C3383" s="37"/>
      <c r="D3383" s="37">
        <f>SUM(D3384:D3387)</f>
        <v>54250625</v>
      </c>
      <c r="E3383" s="37"/>
      <c r="F3383" s="10">
        <f aca="true" t="shared" si="113" ref="F3383:F3401">SUM(D3383/B3383)</f>
        <v>0.158214581412786</v>
      </c>
    </row>
    <row r="3384" spans="1:6" ht="12.75">
      <c r="A3384" s="17" t="s">
        <v>346</v>
      </c>
      <c r="B3384" s="31">
        <v>159409900</v>
      </c>
      <c r="C3384" s="31"/>
      <c r="D3384" s="31">
        <v>24903025</v>
      </c>
      <c r="E3384" s="17"/>
      <c r="F3384" s="14">
        <f t="shared" si="113"/>
        <v>0.15622006537862454</v>
      </c>
    </row>
    <row r="3385" spans="1:6" ht="12.75">
      <c r="A3385" s="17" t="s">
        <v>347</v>
      </c>
      <c r="B3385" s="31">
        <v>16297700</v>
      </c>
      <c r="C3385" s="31"/>
      <c r="D3385" s="31">
        <v>2249925</v>
      </c>
      <c r="E3385" s="17"/>
      <c r="F3385" s="14">
        <f t="shared" si="113"/>
        <v>0.13805168827503267</v>
      </c>
    </row>
    <row r="3386" spans="1:6" ht="12.75">
      <c r="A3386" s="17" t="s">
        <v>348</v>
      </c>
      <c r="B3386" s="31">
        <v>79697800</v>
      </c>
      <c r="C3386" s="31"/>
      <c r="D3386" s="31">
        <v>15359825</v>
      </c>
      <c r="E3386" s="17"/>
      <c r="F3386" s="14">
        <f t="shared" si="113"/>
        <v>0.1927258343392164</v>
      </c>
    </row>
    <row r="3387" spans="1:6" ht="12.75">
      <c r="A3387" s="17" t="s">
        <v>349</v>
      </c>
      <c r="B3387" s="31">
        <v>87487300</v>
      </c>
      <c r="C3387" s="31"/>
      <c r="D3387" s="31">
        <v>11737850</v>
      </c>
      <c r="E3387" s="17"/>
      <c r="F3387" s="14">
        <f t="shared" si="113"/>
        <v>0.13416633042738774</v>
      </c>
    </row>
    <row r="3388" spans="1:6" ht="12.75">
      <c r="A3388" s="8" t="s">
        <v>350</v>
      </c>
      <c r="B3388" s="37">
        <f>SUM(B3389:B3394)</f>
        <v>637008900</v>
      </c>
      <c r="C3388" s="37"/>
      <c r="D3388" s="37">
        <f>SUM(D3389:D3394)</f>
        <v>88956725</v>
      </c>
      <c r="E3388" s="37"/>
      <c r="F3388" s="10">
        <f t="shared" si="113"/>
        <v>0.13964753867646118</v>
      </c>
    </row>
    <row r="3389" spans="1:6" ht="12.75">
      <c r="A3389" s="17" t="s">
        <v>351</v>
      </c>
      <c r="B3389" s="31">
        <v>104485200</v>
      </c>
      <c r="C3389" s="31"/>
      <c r="D3389" s="31">
        <v>13722825</v>
      </c>
      <c r="E3389" s="17"/>
      <c r="F3389" s="14">
        <f t="shared" si="113"/>
        <v>0.131337500430683</v>
      </c>
    </row>
    <row r="3390" spans="1:6" ht="12.75">
      <c r="A3390" s="17" t="s">
        <v>352</v>
      </c>
      <c r="B3390" s="31">
        <v>144424500</v>
      </c>
      <c r="C3390" s="31"/>
      <c r="D3390" s="31">
        <v>20022075</v>
      </c>
      <c r="E3390" s="17"/>
      <c r="F3390" s="14">
        <f t="shared" si="113"/>
        <v>0.1386335074727626</v>
      </c>
    </row>
    <row r="3391" spans="1:6" ht="12.75">
      <c r="A3391" s="17" t="s">
        <v>353</v>
      </c>
      <c r="B3391" s="31">
        <v>86720200</v>
      </c>
      <c r="C3391" s="31"/>
      <c r="D3391" s="31">
        <v>10632175</v>
      </c>
      <c r="E3391" s="17"/>
      <c r="F3391" s="14">
        <f t="shared" si="113"/>
        <v>0.12260321124720654</v>
      </c>
    </row>
    <row r="3392" spans="1:6" ht="12.75">
      <c r="A3392" s="17" t="s">
        <v>354</v>
      </c>
      <c r="B3392" s="31">
        <v>11603200</v>
      </c>
      <c r="C3392" s="31"/>
      <c r="D3392" s="31">
        <v>1279000</v>
      </c>
      <c r="E3392" s="17"/>
      <c r="F3392" s="14">
        <f t="shared" si="113"/>
        <v>0.11022821290678433</v>
      </c>
    </row>
    <row r="3393" spans="1:6" ht="12.75">
      <c r="A3393" s="17" t="s">
        <v>355</v>
      </c>
      <c r="B3393" s="31">
        <v>196171400</v>
      </c>
      <c r="C3393" s="31"/>
      <c r="D3393" s="31">
        <v>29945650</v>
      </c>
      <c r="E3393" s="17"/>
      <c r="F3393" s="14">
        <f t="shared" si="113"/>
        <v>0.15265043732164832</v>
      </c>
    </row>
    <row r="3394" spans="1:6" ht="12.75">
      <c r="A3394" s="17" t="s">
        <v>356</v>
      </c>
      <c r="B3394" s="31">
        <v>93604400</v>
      </c>
      <c r="C3394" s="31"/>
      <c r="D3394" s="31">
        <v>13355000</v>
      </c>
      <c r="E3394" s="17"/>
      <c r="F3394" s="14">
        <f t="shared" si="113"/>
        <v>0.14267491699108162</v>
      </c>
    </row>
    <row r="3395" spans="1:6" ht="12.75">
      <c r="A3395" s="8" t="s">
        <v>357</v>
      </c>
      <c r="B3395" s="37">
        <f>SUM(B3396:B3405)</f>
        <v>398932200</v>
      </c>
      <c r="C3395" s="37"/>
      <c r="D3395" s="37">
        <f>SUM(D3396:D3405)</f>
        <v>52501004</v>
      </c>
      <c r="E3395" s="37"/>
      <c r="F3395" s="10">
        <f t="shared" si="113"/>
        <v>0.13160382641461382</v>
      </c>
    </row>
    <row r="3396" spans="1:6" ht="12.75">
      <c r="A3396" s="17" t="s">
        <v>578</v>
      </c>
      <c r="B3396" s="31">
        <v>133577700</v>
      </c>
      <c r="C3396" s="31"/>
      <c r="D3396" s="31">
        <v>17683025</v>
      </c>
      <c r="E3396" s="17"/>
      <c r="F3396" s="14">
        <f t="shared" si="113"/>
        <v>0.1323800679305004</v>
      </c>
    </row>
    <row r="3397" spans="1:6" ht="12.75">
      <c r="A3397" s="17" t="s">
        <v>1837</v>
      </c>
      <c r="B3397" s="31">
        <v>68442100</v>
      </c>
      <c r="C3397" s="31"/>
      <c r="D3397" s="31">
        <v>8180525</v>
      </c>
      <c r="E3397" s="17"/>
      <c r="F3397" s="14">
        <f t="shared" si="113"/>
        <v>0.1195247515783414</v>
      </c>
    </row>
    <row r="3398" spans="1:6" ht="12.75">
      <c r="A3398" s="17" t="s">
        <v>358</v>
      </c>
      <c r="B3398" s="31">
        <v>6657900</v>
      </c>
      <c r="C3398" s="31"/>
      <c r="D3398" s="31">
        <v>792350</v>
      </c>
      <c r="E3398" s="17"/>
      <c r="F3398" s="14">
        <f t="shared" si="113"/>
        <v>0.11900899683083255</v>
      </c>
    </row>
    <row r="3399" spans="1:6" ht="12.75">
      <c r="A3399" s="17" t="s">
        <v>359</v>
      </c>
      <c r="B3399" s="31">
        <v>19350200</v>
      </c>
      <c r="C3399" s="31"/>
      <c r="D3399" s="31">
        <v>2519525</v>
      </c>
      <c r="E3399" s="17"/>
      <c r="F3399" s="14">
        <f t="shared" si="113"/>
        <v>0.13020666453059918</v>
      </c>
    </row>
    <row r="3400" spans="1:6" ht="12.75">
      <c r="A3400" s="17" t="s">
        <v>360</v>
      </c>
      <c r="B3400" s="31">
        <v>58939800</v>
      </c>
      <c r="C3400" s="31"/>
      <c r="D3400" s="31">
        <v>8119750</v>
      </c>
      <c r="E3400" s="17"/>
      <c r="F3400" s="14">
        <f t="shared" si="113"/>
        <v>0.1377634467711122</v>
      </c>
    </row>
    <row r="3401" spans="1:6" ht="12.75">
      <c r="A3401" s="17" t="s">
        <v>2073</v>
      </c>
      <c r="B3401" s="31">
        <v>44997500</v>
      </c>
      <c r="C3401" s="31"/>
      <c r="D3401" s="31">
        <v>4938240</v>
      </c>
      <c r="E3401" s="17"/>
      <c r="F3401" s="14">
        <f t="shared" si="113"/>
        <v>0.10974476359797766</v>
      </c>
    </row>
    <row r="3402" spans="1:6" ht="12.75">
      <c r="A3402" s="40" t="s">
        <v>2074</v>
      </c>
      <c r="B3402" s="31"/>
      <c r="C3402" s="31"/>
      <c r="D3402" s="31"/>
      <c r="E3402" s="17"/>
      <c r="F3402" s="14"/>
    </row>
    <row r="3403" spans="1:6" ht="12.75">
      <c r="A3403" s="17" t="s">
        <v>2545</v>
      </c>
      <c r="B3403" s="31">
        <v>37432400</v>
      </c>
      <c r="C3403" s="31"/>
      <c r="D3403" s="31">
        <v>4276250</v>
      </c>
      <c r="E3403" s="17"/>
      <c r="F3403" s="14">
        <f>SUM(D3403/B3403)</f>
        <v>0.114239268654962</v>
      </c>
    </row>
    <row r="3404" spans="1:6" ht="12.75">
      <c r="A3404" s="40" t="s">
        <v>2074</v>
      </c>
      <c r="B3404" s="31"/>
      <c r="C3404" s="31"/>
      <c r="D3404" s="31"/>
      <c r="E3404" s="17"/>
      <c r="F3404" s="14"/>
    </row>
    <row r="3405" spans="1:6" ht="12.75">
      <c r="A3405" s="17" t="s">
        <v>1530</v>
      </c>
      <c r="B3405" s="31">
        <v>29534600</v>
      </c>
      <c r="C3405" s="31"/>
      <c r="D3405" s="31">
        <v>5991339</v>
      </c>
      <c r="E3405" s="17"/>
      <c r="F3405" s="14">
        <f>SUM(D3405/B3405)</f>
        <v>0.20285830856012949</v>
      </c>
    </row>
    <row r="3406" spans="1:6" ht="12.75">
      <c r="A3406" s="40" t="s">
        <v>340</v>
      </c>
      <c r="B3406" s="31"/>
      <c r="C3406" s="31"/>
      <c r="D3406" s="31"/>
      <c r="E3406" s="17"/>
      <c r="F3406" s="14"/>
    </row>
    <row r="3407" spans="1:6" ht="15.75">
      <c r="A3407" s="23" t="s">
        <v>1688</v>
      </c>
      <c r="B3407" s="37">
        <f>+B3358+B3369+B3376+B3383+B3388+B3395</f>
        <v>2387066800</v>
      </c>
      <c r="C3407" s="37"/>
      <c r="D3407" s="37">
        <f>+D3358+D3369+D3376+D3383+D3388+D3395</f>
        <v>351800149</v>
      </c>
      <c r="E3407" s="37"/>
      <c r="F3407" s="10">
        <f>SUM(D3407/B3407)</f>
        <v>0.14737758867912704</v>
      </c>
    </row>
    <row r="3408" spans="1:6" ht="15.75">
      <c r="A3408" s="23"/>
      <c r="B3408" s="37"/>
      <c r="C3408" s="37"/>
      <c r="D3408" s="37"/>
      <c r="E3408" s="37"/>
      <c r="F3408" s="10"/>
    </row>
    <row r="3409" spans="1:4" ht="12.75">
      <c r="A3409" s="17" t="s">
        <v>2075</v>
      </c>
      <c r="B3409" s="17" t="s">
        <v>2076</v>
      </c>
      <c r="C3409" s="17"/>
      <c r="D3409" s="38" t="s">
        <v>1795</v>
      </c>
    </row>
    <row r="3410" spans="1:4" ht="12.75">
      <c r="A3410" s="17" t="s">
        <v>2077</v>
      </c>
      <c r="B3410" s="17" t="s">
        <v>2078</v>
      </c>
      <c r="C3410" s="17"/>
      <c r="D3410" s="38" t="s">
        <v>2079</v>
      </c>
    </row>
    <row r="3411" spans="1:4" ht="12.75">
      <c r="A3411" s="17" t="s">
        <v>2411</v>
      </c>
      <c r="B3411" s="17" t="s">
        <v>2078</v>
      </c>
      <c r="C3411" s="17"/>
      <c r="D3411" s="38" t="s">
        <v>2079</v>
      </c>
    </row>
    <row r="3413" spans="1:6" ht="12.75">
      <c r="A3413" s="46" t="s">
        <v>2080</v>
      </c>
      <c r="B3413" s="47"/>
      <c r="C3413" s="47"/>
      <c r="D3413" s="47"/>
      <c r="E3413" s="47"/>
      <c r="F3413" s="48"/>
    </row>
    <row r="3414" spans="1:6" ht="12.75">
      <c r="A3414" s="49"/>
      <c r="B3414" s="11"/>
      <c r="C3414" s="11"/>
      <c r="D3414" s="11"/>
      <c r="E3414" s="11"/>
      <c r="F3414" s="45"/>
    </row>
    <row r="3415" spans="1:6" ht="12.75">
      <c r="A3415" s="20" t="s">
        <v>1448</v>
      </c>
      <c r="B3415" s="5">
        <v>2003</v>
      </c>
      <c r="C3415" s="5" t="s">
        <v>1449</v>
      </c>
      <c r="D3415" s="5">
        <v>2003</v>
      </c>
      <c r="E3415" s="20"/>
      <c r="F3415" s="50"/>
    </row>
    <row r="3416" spans="1:6" ht="13.5" thickBot="1">
      <c r="A3416" s="51" t="s">
        <v>1450</v>
      </c>
      <c r="B3416" s="52" t="s">
        <v>1451</v>
      </c>
      <c r="C3416" s="51"/>
      <c r="D3416" s="51" t="s">
        <v>1452</v>
      </c>
      <c r="E3416" s="51"/>
      <c r="F3416" s="53" t="s">
        <v>1453</v>
      </c>
    </row>
    <row r="3417" spans="1:6" ht="12.75">
      <c r="A3417" s="11"/>
      <c r="B3417" s="13"/>
      <c r="C3417" s="13"/>
      <c r="D3417" s="13"/>
      <c r="E3417" s="11"/>
      <c r="F3417" s="45"/>
    </row>
    <row r="3418" spans="1:6" ht="12.75">
      <c r="A3418" s="8" t="s">
        <v>2081</v>
      </c>
      <c r="B3418" s="37">
        <f>SUM(B3419:B3424)</f>
        <v>198417900</v>
      </c>
      <c r="C3418" s="37"/>
      <c r="D3418" s="37">
        <f>SUM(D3419:D3424)</f>
        <v>214063150</v>
      </c>
      <c r="E3418" s="37"/>
      <c r="F3418" s="10">
        <f aca="true" t="shared" si="114" ref="F3418:F3424">SUM(D3418/B3418)</f>
        <v>1.0788499928685868</v>
      </c>
    </row>
    <row r="3419" spans="1:6" ht="12.75">
      <c r="A3419" s="17" t="s">
        <v>879</v>
      </c>
      <c r="B3419" s="31">
        <v>46071000</v>
      </c>
      <c r="C3419" s="31"/>
      <c r="D3419" s="31">
        <v>48581960</v>
      </c>
      <c r="E3419" s="17"/>
      <c r="F3419" s="14">
        <f t="shared" si="114"/>
        <v>1.0545019643593583</v>
      </c>
    </row>
    <row r="3420" spans="1:6" ht="12.75">
      <c r="A3420" s="17" t="s">
        <v>2082</v>
      </c>
      <c r="B3420" s="31">
        <v>26623900</v>
      </c>
      <c r="C3420" s="31"/>
      <c r="D3420" s="31">
        <v>32944160</v>
      </c>
      <c r="E3420" s="17"/>
      <c r="F3420" s="14">
        <f t="shared" si="114"/>
        <v>1.2373904649581766</v>
      </c>
    </row>
    <row r="3421" spans="1:6" ht="12.75">
      <c r="A3421" s="17" t="s">
        <v>2083</v>
      </c>
      <c r="B3421" s="31">
        <v>38994500</v>
      </c>
      <c r="C3421" s="31"/>
      <c r="D3421" s="31">
        <v>44213200</v>
      </c>
      <c r="E3421" s="17"/>
      <c r="F3421" s="14">
        <f t="shared" si="114"/>
        <v>1.1338316942132864</v>
      </c>
    </row>
    <row r="3422" spans="1:6" ht="12.75">
      <c r="A3422" s="17" t="s">
        <v>2084</v>
      </c>
      <c r="B3422" s="31">
        <v>22743400</v>
      </c>
      <c r="C3422" s="31"/>
      <c r="D3422" s="31">
        <v>30365270</v>
      </c>
      <c r="E3422" s="17"/>
      <c r="F3422" s="14">
        <f t="shared" si="114"/>
        <v>1.335124475672063</v>
      </c>
    </row>
    <row r="3423" spans="1:6" ht="12.75">
      <c r="A3423" s="17" t="s">
        <v>2942</v>
      </c>
      <c r="B3423" s="31">
        <v>42181100</v>
      </c>
      <c r="C3423" s="31"/>
      <c r="D3423" s="31">
        <v>53641090</v>
      </c>
      <c r="E3423" s="17"/>
      <c r="F3423" s="14">
        <f t="shared" si="114"/>
        <v>1.271685423092333</v>
      </c>
    </row>
    <row r="3424" spans="1:6" ht="12.75">
      <c r="A3424" s="17" t="s">
        <v>879</v>
      </c>
      <c r="B3424" s="31">
        <v>21804000</v>
      </c>
      <c r="C3424" s="31"/>
      <c r="D3424" s="31">
        <v>4317470</v>
      </c>
      <c r="E3424" s="17"/>
      <c r="F3424" s="14">
        <f t="shared" si="114"/>
        <v>0.19801274995413687</v>
      </c>
    </row>
    <row r="3425" spans="1:6" ht="12.75">
      <c r="A3425" s="40" t="s">
        <v>2085</v>
      </c>
      <c r="B3425" s="31"/>
      <c r="C3425" s="31"/>
      <c r="D3425" s="31"/>
      <c r="E3425" s="17"/>
      <c r="F3425" s="14"/>
    </row>
    <row r="3426" spans="1:6" ht="12.75">
      <c r="A3426" s="8" t="s">
        <v>2086</v>
      </c>
      <c r="B3426" s="37">
        <f>SUM(B3427:B3432)</f>
        <v>239775100</v>
      </c>
      <c r="C3426" s="37"/>
      <c r="D3426" s="37">
        <f>SUM(D3427:D3432)</f>
        <v>285846130</v>
      </c>
      <c r="E3426" s="37"/>
      <c r="F3426" s="10">
        <f aca="true" t="shared" si="115" ref="F3426:F3441">SUM(D3426/B3426)</f>
        <v>1.1921426787018334</v>
      </c>
    </row>
    <row r="3427" spans="1:6" ht="12.75">
      <c r="A3427" s="17" t="s">
        <v>51</v>
      </c>
      <c r="B3427" s="31">
        <v>42654600</v>
      </c>
      <c r="C3427" s="31"/>
      <c r="D3427" s="31">
        <v>47779330</v>
      </c>
      <c r="E3427" s="17"/>
      <c r="F3427" s="14">
        <f t="shared" si="115"/>
        <v>1.1201448378369507</v>
      </c>
    </row>
    <row r="3428" spans="1:6" ht="12.75">
      <c r="A3428" s="17" t="s">
        <v>1219</v>
      </c>
      <c r="B3428" s="31">
        <v>28792700</v>
      </c>
      <c r="C3428" s="31"/>
      <c r="D3428" s="31">
        <v>32597620</v>
      </c>
      <c r="E3428" s="17"/>
      <c r="F3428" s="14">
        <f t="shared" si="115"/>
        <v>1.1321487738211422</v>
      </c>
    </row>
    <row r="3429" spans="1:6" ht="12.75">
      <c r="A3429" s="17" t="s">
        <v>147</v>
      </c>
      <c r="B3429" s="31">
        <v>54245800</v>
      </c>
      <c r="C3429" s="31"/>
      <c r="D3429" s="31">
        <v>62156850</v>
      </c>
      <c r="E3429" s="17"/>
      <c r="F3429" s="14">
        <f t="shared" si="115"/>
        <v>1.1458370970655793</v>
      </c>
    </row>
    <row r="3430" spans="1:6" ht="12.75">
      <c r="A3430" s="17" t="s">
        <v>1293</v>
      </c>
      <c r="B3430" s="31">
        <v>30034300</v>
      </c>
      <c r="C3430" s="31"/>
      <c r="D3430" s="31">
        <v>33086050</v>
      </c>
      <c r="E3430" s="17"/>
      <c r="F3430" s="14">
        <f t="shared" si="115"/>
        <v>1.1016088272408546</v>
      </c>
    </row>
    <row r="3431" spans="1:6" ht="12.75">
      <c r="A3431" s="17" t="s">
        <v>1249</v>
      </c>
      <c r="B3431" s="31">
        <v>31082900</v>
      </c>
      <c r="C3431" s="31"/>
      <c r="D3431" s="31">
        <v>40159080</v>
      </c>
      <c r="E3431" s="17"/>
      <c r="F3431" s="14">
        <f t="shared" si="115"/>
        <v>1.2919991377895885</v>
      </c>
    </row>
    <row r="3432" spans="1:6" ht="12.75">
      <c r="A3432" s="17" t="s">
        <v>2263</v>
      </c>
      <c r="B3432" s="31">
        <v>52964800</v>
      </c>
      <c r="C3432" s="31"/>
      <c r="D3432" s="31">
        <v>70067200</v>
      </c>
      <c r="E3432" s="17"/>
      <c r="F3432" s="14">
        <f t="shared" si="115"/>
        <v>1.3229012476210615</v>
      </c>
    </row>
    <row r="3433" spans="1:6" ht="12.75">
      <c r="A3433" s="8" t="s">
        <v>1250</v>
      </c>
      <c r="B3433" s="37">
        <f>SUM(B3434:B3441)</f>
        <v>470595300</v>
      </c>
      <c r="C3433" s="37"/>
      <c r="D3433" s="37">
        <f>SUM(D3434:D3441)</f>
        <v>568823660</v>
      </c>
      <c r="E3433" s="37"/>
      <c r="F3433" s="10">
        <f t="shared" si="115"/>
        <v>1.2087321314088773</v>
      </c>
    </row>
    <row r="3434" spans="1:6" ht="12.75">
      <c r="A3434" s="17" t="s">
        <v>1251</v>
      </c>
      <c r="B3434" s="31">
        <v>29014700</v>
      </c>
      <c r="C3434" s="31"/>
      <c r="D3434" s="31">
        <v>39837940</v>
      </c>
      <c r="E3434" s="17"/>
      <c r="F3434" s="14">
        <f t="shared" si="115"/>
        <v>1.3730260867767028</v>
      </c>
    </row>
    <row r="3435" spans="1:6" ht="12.75">
      <c r="A3435" s="17" t="s">
        <v>1252</v>
      </c>
      <c r="B3435" s="31">
        <v>73042200</v>
      </c>
      <c r="C3435" s="31"/>
      <c r="D3435" s="31">
        <v>86043220</v>
      </c>
      <c r="E3435" s="17"/>
      <c r="F3435" s="14">
        <f t="shared" si="115"/>
        <v>1.1779932696441235</v>
      </c>
    </row>
    <row r="3436" spans="1:6" ht="12.75">
      <c r="A3436" s="17" t="s">
        <v>1253</v>
      </c>
      <c r="B3436" s="31">
        <v>3236000</v>
      </c>
      <c r="C3436" s="31"/>
      <c r="D3436" s="31">
        <v>4390320</v>
      </c>
      <c r="E3436" s="17"/>
      <c r="F3436" s="14">
        <f t="shared" si="115"/>
        <v>1.3567119901112485</v>
      </c>
    </row>
    <row r="3437" spans="1:6" ht="12.75">
      <c r="A3437" s="17" t="s">
        <v>282</v>
      </c>
      <c r="B3437" s="31">
        <v>103208100</v>
      </c>
      <c r="C3437" s="31"/>
      <c r="D3437" s="31">
        <v>127875610</v>
      </c>
      <c r="E3437" s="17"/>
      <c r="F3437" s="14">
        <f t="shared" si="115"/>
        <v>1.2390075003802996</v>
      </c>
    </row>
    <row r="3438" spans="1:6" ht="12.75">
      <c r="A3438" s="17" t="s">
        <v>1254</v>
      </c>
      <c r="B3438" s="31">
        <v>93651500</v>
      </c>
      <c r="C3438" s="31"/>
      <c r="D3438" s="31">
        <v>119009930</v>
      </c>
      <c r="E3438" s="17"/>
      <c r="F3438" s="14">
        <f t="shared" si="115"/>
        <v>1.270774413650609</v>
      </c>
    </row>
    <row r="3439" spans="1:6" ht="12.75">
      <c r="A3439" s="17" t="s">
        <v>1255</v>
      </c>
      <c r="B3439" s="31">
        <v>46033400</v>
      </c>
      <c r="C3439" s="31"/>
      <c r="D3439" s="31">
        <v>55564240</v>
      </c>
      <c r="E3439" s="17"/>
      <c r="F3439" s="14">
        <f t="shared" si="115"/>
        <v>1.2070418435310013</v>
      </c>
    </row>
    <row r="3440" spans="1:6" ht="12.75">
      <c r="A3440" s="17" t="s">
        <v>1256</v>
      </c>
      <c r="B3440" s="31">
        <v>111004900</v>
      </c>
      <c r="C3440" s="31"/>
      <c r="D3440" s="31">
        <v>125662900</v>
      </c>
      <c r="E3440" s="17"/>
      <c r="F3440" s="14">
        <f t="shared" si="115"/>
        <v>1.1320482248981802</v>
      </c>
    </row>
    <row r="3441" spans="1:6" ht="12.75">
      <c r="A3441" s="17" t="s">
        <v>1257</v>
      </c>
      <c r="B3441" s="31">
        <v>11404500</v>
      </c>
      <c r="C3441" s="31"/>
      <c r="D3441" s="31">
        <v>10439500</v>
      </c>
      <c r="E3441" s="17"/>
      <c r="F3441" s="14">
        <f t="shared" si="115"/>
        <v>0.9153842781358236</v>
      </c>
    </row>
    <row r="3442" spans="1:6" ht="12.75">
      <c r="A3442" s="40" t="s">
        <v>1258</v>
      </c>
      <c r="B3442" s="31"/>
      <c r="C3442" s="31"/>
      <c r="D3442" s="31"/>
      <c r="E3442" s="17"/>
      <c r="F3442" s="14"/>
    </row>
    <row r="3443" spans="1:6" ht="12.75">
      <c r="A3443" s="8" t="s">
        <v>1259</v>
      </c>
      <c r="B3443" s="37">
        <f>SUM(B3444:B3455)</f>
        <v>677920300</v>
      </c>
      <c r="C3443" s="37"/>
      <c r="D3443" s="37">
        <f>SUM(D3444:D3455)</f>
        <v>776117920</v>
      </c>
      <c r="E3443" s="37"/>
      <c r="F3443" s="10">
        <f aca="true" t="shared" si="116" ref="F3443:F3455">SUM(D3443/B3443)</f>
        <v>1.1448512752900304</v>
      </c>
    </row>
    <row r="3444" spans="1:6" ht="12.75">
      <c r="A3444" s="17" t="s">
        <v>2975</v>
      </c>
      <c r="B3444" s="31">
        <v>5815300</v>
      </c>
      <c r="C3444" s="31"/>
      <c r="D3444" s="31">
        <v>7298810</v>
      </c>
      <c r="E3444" s="17"/>
      <c r="F3444" s="14">
        <f t="shared" si="116"/>
        <v>1.2551046377658934</v>
      </c>
    </row>
    <row r="3445" spans="1:6" ht="12.75">
      <c r="A3445" s="17" t="s">
        <v>2976</v>
      </c>
      <c r="B3445" s="31">
        <v>32386900</v>
      </c>
      <c r="C3445" s="31"/>
      <c r="D3445" s="31">
        <v>43664250</v>
      </c>
      <c r="E3445" s="17"/>
      <c r="F3445" s="14">
        <f t="shared" si="116"/>
        <v>1.3482071454816609</v>
      </c>
    </row>
    <row r="3446" spans="1:6" ht="12.75">
      <c r="A3446" s="17" t="s">
        <v>2977</v>
      </c>
      <c r="B3446" s="31">
        <v>181218600</v>
      </c>
      <c r="C3446" s="31"/>
      <c r="D3446" s="31">
        <v>208847570</v>
      </c>
      <c r="E3446" s="17"/>
      <c r="F3446" s="14">
        <f t="shared" si="116"/>
        <v>1.1524621092978315</v>
      </c>
    </row>
    <row r="3447" spans="1:6" ht="12.75">
      <c r="A3447" s="17" t="s">
        <v>2861</v>
      </c>
      <c r="B3447" s="31">
        <v>87821200</v>
      </c>
      <c r="C3447" s="31"/>
      <c r="D3447" s="31">
        <v>99216740</v>
      </c>
      <c r="E3447" s="17"/>
      <c r="F3447" s="14">
        <f t="shared" si="116"/>
        <v>1.1297584182406981</v>
      </c>
    </row>
    <row r="3448" spans="1:6" ht="12.75">
      <c r="A3448" s="17" t="s">
        <v>1339</v>
      </c>
      <c r="B3448" s="31">
        <v>31158600</v>
      </c>
      <c r="C3448" s="31"/>
      <c r="D3448" s="31">
        <v>30951920</v>
      </c>
      <c r="E3448" s="17"/>
      <c r="F3448" s="14">
        <f t="shared" si="116"/>
        <v>0.9933668393316772</v>
      </c>
    </row>
    <row r="3449" spans="1:6" ht="12.75">
      <c r="A3449" s="17" t="s">
        <v>2978</v>
      </c>
      <c r="B3449" s="31">
        <v>5106200</v>
      </c>
      <c r="C3449" s="31"/>
      <c r="D3449" s="31">
        <v>7395370</v>
      </c>
      <c r="E3449" s="17"/>
      <c r="F3449" s="14">
        <f t="shared" si="116"/>
        <v>1.4483118561748463</v>
      </c>
    </row>
    <row r="3450" spans="1:6" ht="12.75">
      <c r="A3450" s="17" t="s">
        <v>2979</v>
      </c>
      <c r="B3450" s="31">
        <v>33631700</v>
      </c>
      <c r="C3450" s="31"/>
      <c r="D3450" s="31">
        <v>38452300</v>
      </c>
      <c r="E3450" s="17"/>
      <c r="F3450" s="14">
        <f t="shared" si="116"/>
        <v>1.1433350083403455</v>
      </c>
    </row>
    <row r="3451" spans="1:6" ht="12.75">
      <c r="A3451" s="17" t="s">
        <v>2980</v>
      </c>
      <c r="B3451" s="31">
        <v>89665500</v>
      </c>
      <c r="C3451" s="31"/>
      <c r="D3451" s="31">
        <v>100846010</v>
      </c>
      <c r="E3451" s="17"/>
      <c r="F3451" s="14">
        <f t="shared" si="116"/>
        <v>1.1246913249800647</v>
      </c>
    </row>
    <row r="3452" spans="1:6" ht="12.75">
      <c r="A3452" s="17" t="s">
        <v>2981</v>
      </c>
      <c r="B3452" s="31">
        <v>36940700</v>
      </c>
      <c r="C3452" s="31"/>
      <c r="D3452" s="31">
        <v>41055750</v>
      </c>
      <c r="E3452" s="17"/>
      <c r="F3452" s="14">
        <f t="shared" si="116"/>
        <v>1.1113961024019576</v>
      </c>
    </row>
    <row r="3453" spans="1:6" ht="12.75">
      <c r="A3453" s="17" t="s">
        <v>296</v>
      </c>
      <c r="B3453" s="31">
        <v>86993500</v>
      </c>
      <c r="C3453" s="31"/>
      <c r="D3453" s="31">
        <v>97947430</v>
      </c>
      <c r="E3453" s="17"/>
      <c r="F3453" s="14">
        <f t="shared" si="116"/>
        <v>1.125916648945036</v>
      </c>
    </row>
    <row r="3454" spans="1:6" ht="12.75">
      <c r="A3454" s="17" t="s">
        <v>388</v>
      </c>
      <c r="B3454" s="31">
        <v>19524100</v>
      </c>
      <c r="C3454" s="31"/>
      <c r="D3454" s="31">
        <v>24065000</v>
      </c>
      <c r="E3454" s="17"/>
      <c r="F3454" s="14">
        <f t="shared" si="116"/>
        <v>1.23257922260181</v>
      </c>
    </row>
    <row r="3455" spans="1:6" ht="12.75">
      <c r="A3455" s="17" t="s">
        <v>2982</v>
      </c>
      <c r="B3455" s="31">
        <v>67658000</v>
      </c>
      <c r="C3455" s="31"/>
      <c r="D3455" s="31">
        <v>76376770</v>
      </c>
      <c r="E3455" s="17"/>
      <c r="F3455" s="14">
        <f t="shared" si="116"/>
        <v>1.1288653226521623</v>
      </c>
    </row>
    <row r="3456" spans="1:6" ht="12.75">
      <c r="A3456" s="17"/>
      <c r="B3456" s="31"/>
      <c r="C3456" s="31"/>
      <c r="D3456" s="31"/>
      <c r="E3456" s="17"/>
      <c r="F3456" s="14"/>
    </row>
    <row r="3457" spans="1:6" ht="12.75">
      <c r="A3457" s="17"/>
      <c r="B3457" s="17"/>
      <c r="C3457" s="17"/>
      <c r="D3457" s="17"/>
      <c r="E3457" s="17"/>
      <c r="F3457" s="14"/>
    </row>
    <row r="3458" spans="1:6" ht="15.75">
      <c r="A3458" s="23" t="s">
        <v>1688</v>
      </c>
      <c r="B3458" s="37">
        <f>+B3418+B3426+B3433+B3443</f>
        <v>1586708600</v>
      </c>
      <c r="C3458" s="37"/>
      <c r="D3458" s="37">
        <f>+D3418+D3426+D3433+D3443</f>
        <v>1844850860</v>
      </c>
      <c r="E3458" s="37"/>
      <c r="F3458" s="10">
        <f>SUM(D3458/B3458)</f>
        <v>1.162690402005762</v>
      </c>
    </row>
    <row r="3461" spans="1:4" ht="12.75">
      <c r="A3461" s="17" t="s">
        <v>2983</v>
      </c>
      <c r="B3461" s="17" t="s">
        <v>2984</v>
      </c>
      <c r="C3461" s="17"/>
      <c r="D3461" s="38" t="s">
        <v>2985</v>
      </c>
    </row>
    <row r="3465" spans="1:6" ht="12.75">
      <c r="A3465" s="46" t="s">
        <v>2986</v>
      </c>
      <c r="B3465" s="47"/>
      <c r="C3465" s="47"/>
      <c r="D3465" s="47"/>
      <c r="E3465" s="47"/>
      <c r="F3465" s="48"/>
    </row>
    <row r="3466" spans="1:6" ht="12.75">
      <c r="A3466" s="49"/>
      <c r="B3466" s="11"/>
      <c r="C3466" s="11"/>
      <c r="D3466" s="11"/>
      <c r="E3466" s="11"/>
      <c r="F3466" s="45"/>
    </row>
    <row r="3467" spans="1:6" ht="12.75">
      <c r="A3467" s="20" t="s">
        <v>1448</v>
      </c>
      <c r="B3467" s="5">
        <v>2003</v>
      </c>
      <c r="C3467" s="5" t="s">
        <v>1449</v>
      </c>
      <c r="D3467" s="5">
        <v>2003</v>
      </c>
      <c r="E3467" s="20"/>
      <c r="F3467" s="50"/>
    </row>
    <row r="3468" spans="1:6" ht="13.5" thickBot="1">
      <c r="A3468" s="51" t="s">
        <v>1450</v>
      </c>
      <c r="B3468" s="52" t="s">
        <v>1451</v>
      </c>
      <c r="C3468" s="51"/>
      <c r="D3468" s="51" t="s">
        <v>1452</v>
      </c>
      <c r="E3468" s="51"/>
      <c r="F3468" s="53" t="s">
        <v>1453</v>
      </c>
    </row>
    <row r="3469" spans="1:6" ht="12.75">
      <c r="A3469" s="11"/>
      <c r="B3469" s="13"/>
      <c r="C3469" s="13"/>
      <c r="D3469" s="13"/>
      <c r="E3469" s="11"/>
      <c r="F3469" s="45"/>
    </row>
    <row r="3470" spans="1:6" ht="12.75">
      <c r="A3470" s="8" t="s">
        <v>2987</v>
      </c>
      <c r="B3470" s="37">
        <v>35383933400</v>
      </c>
      <c r="C3470" s="37"/>
      <c r="D3470" s="37">
        <v>10621122471</v>
      </c>
      <c r="E3470" s="10"/>
      <c r="F3470" s="10">
        <f>SUM(D3470/B3470)</f>
        <v>0.30016794206943653</v>
      </c>
    </row>
    <row r="3471" spans="1:6" ht="12.75">
      <c r="A3471" s="17"/>
      <c r="B3471" s="17"/>
      <c r="C3471" s="17"/>
      <c r="D3471" s="17"/>
      <c r="E3471" s="14"/>
      <c r="F3471" s="14"/>
    </row>
    <row r="3472" spans="1:6" ht="12.75">
      <c r="A3472" s="17"/>
      <c r="B3472" s="17"/>
      <c r="C3472" s="17"/>
      <c r="D3472" s="17"/>
      <c r="E3472" s="14"/>
      <c r="F3472" s="14"/>
    </row>
    <row r="3473" spans="1:6" ht="15.75">
      <c r="A3473" s="23" t="s">
        <v>1688</v>
      </c>
      <c r="B3473" s="37">
        <f>+B3470</f>
        <v>35383933400</v>
      </c>
      <c r="C3473" s="37"/>
      <c r="D3473" s="37">
        <f>+D3470</f>
        <v>10621122471</v>
      </c>
      <c r="E3473" s="10"/>
      <c r="F3473" s="10">
        <f>SUM(D3473/B3473)</f>
        <v>0.30016794206943653</v>
      </c>
    </row>
    <row r="3474" spans="1:6" ht="12.75">
      <c r="A3474" s="17"/>
      <c r="B3474" s="17"/>
      <c r="C3474" s="17"/>
      <c r="D3474" s="17"/>
      <c r="E3474" s="14"/>
      <c r="F3474" s="14"/>
    </row>
    <row r="3478" spans="1:6" ht="12.75">
      <c r="A3478" s="46" t="s">
        <v>2988</v>
      </c>
      <c r="B3478" s="47"/>
      <c r="C3478" s="47"/>
      <c r="D3478" s="47"/>
      <c r="E3478" s="47"/>
      <c r="F3478" s="48"/>
    </row>
    <row r="3479" spans="1:6" ht="12.75">
      <c r="A3479" s="49"/>
      <c r="B3479" s="11"/>
      <c r="C3479" s="11"/>
      <c r="D3479" s="11"/>
      <c r="E3479" s="11"/>
      <c r="F3479" s="45"/>
    </row>
    <row r="3480" spans="1:6" ht="12.75">
      <c r="A3480" s="20" t="s">
        <v>1448</v>
      </c>
      <c r="B3480" s="5">
        <v>2003</v>
      </c>
      <c r="C3480" s="5" t="s">
        <v>1449</v>
      </c>
      <c r="D3480" s="5">
        <v>2003</v>
      </c>
      <c r="E3480" s="20"/>
      <c r="F3480" s="50"/>
    </row>
    <row r="3481" spans="1:6" ht="13.5" thickBot="1">
      <c r="A3481" s="51" t="s">
        <v>1450</v>
      </c>
      <c r="B3481" s="52" t="s">
        <v>1451</v>
      </c>
      <c r="C3481" s="51"/>
      <c r="D3481" s="51" t="s">
        <v>1452</v>
      </c>
      <c r="E3481" s="51"/>
      <c r="F3481" s="53" t="s">
        <v>1453</v>
      </c>
    </row>
    <row r="3482" spans="1:6" ht="12.75">
      <c r="A3482" s="11"/>
      <c r="B3482" s="13"/>
      <c r="C3482" s="13"/>
      <c r="D3482" s="13"/>
      <c r="E3482" s="11"/>
      <c r="F3482" s="45"/>
    </row>
    <row r="3483" spans="1:6" ht="12.75">
      <c r="A3483" s="8" t="s">
        <v>2989</v>
      </c>
      <c r="B3483" s="37">
        <f>SUM(B3484:B3490)</f>
        <v>1318153400</v>
      </c>
      <c r="C3483" s="37"/>
      <c r="D3483" s="37">
        <f>SUM(D3484:D3490)</f>
        <v>359064970</v>
      </c>
      <c r="E3483" s="37"/>
      <c r="F3483" s="10">
        <f aca="true" t="shared" si="117" ref="F3483:F3490">SUM(D3483/B3483)</f>
        <v>0.27239998774042534</v>
      </c>
    </row>
    <row r="3484" spans="1:6" ht="12.75">
      <c r="A3484" s="17" t="s">
        <v>578</v>
      </c>
      <c r="B3484" s="31">
        <v>316464700</v>
      </c>
      <c r="C3484" s="31"/>
      <c r="D3484" s="31">
        <v>88231880</v>
      </c>
      <c r="E3484" s="17"/>
      <c r="F3484" s="14">
        <f t="shared" si="117"/>
        <v>0.2788048082455958</v>
      </c>
    </row>
    <row r="3485" spans="1:6" ht="12.75">
      <c r="A3485" s="17" t="s">
        <v>2990</v>
      </c>
      <c r="B3485" s="31">
        <v>471668800</v>
      </c>
      <c r="C3485" s="31"/>
      <c r="D3485" s="31">
        <v>130240250</v>
      </c>
      <c r="E3485" s="17"/>
      <c r="F3485" s="14">
        <f t="shared" si="117"/>
        <v>0.27612648960457</v>
      </c>
    </row>
    <row r="3486" spans="1:6" ht="12.75">
      <c r="A3486" s="17" t="s">
        <v>2991</v>
      </c>
      <c r="B3486" s="31">
        <v>70830900</v>
      </c>
      <c r="C3486" s="31"/>
      <c r="D3486" s="31">
        <v>19302540</v>
      </c>
      <c r="E3486" s="17"/>
      <c r="F3486" s="14">
        <f t="shared" si="117"/>
        <v>0.27251580877837217</v>
      </c>
    </row>
    <row r="3487" spans="1:6" ht="12.75">
      <c r="A3487" s="17" t="s">
        <v>2992</v>
      </c>
      <c r="B3487" s="31">
        <v>71561500</v>
      </c>
      <c r="C3487" s="31"/>
      <c r="D3487" s="31">
        <v>19856840</v>
      </c>
      <c r="E3487" s="17"/>
      <c r="F3487" s="14">
        <f t="shared" si="117"/>
        <v>0.2774793708907723</v>
      </c>
    </row>
    <row r="3488" spans="1:6" ht="12.75">
      <c r="A3488" s="17" t="s">
        <v>1264</v>
      </c>
      <c r="B3488" s="31">
        <v>89939900</v>
      </c>
      <c r="C3488" s="31"/>
      <c r="D3488" s="31">
        <v>24695810</v>
      </c>
      <c r="E3488" s="17"/>
      <c r="F3488" s="14">
        <f t="shared" si="117"/>
        <v>0.27458124814459434</v>
      </c>
    </row>
    <row r="3489" spans="1:6" ht="12.75">
      <c r="A3489" s="17" t="s">
        <v>2993</v>
      </c>
      <c r="B3489" s="31">
        <v>152993800</v>
      </c>
      <c r="C3489" s="31"/>
      <c r="D3489" s="31">
        <v>39943500</v>
      </c>
      <c r="E3489" s="17"/>
      <c r="F3489" s="14">
        <f t="shared" si="117"/>
        <v>0.26107920713126936</v>
      </c>
    </row>
    <row r="3490" spans="1:6" ht="12.75">
      <c r="A3490" s="17" t="s">
        <v>2994</v>
      </c>
      <c r="B3490" s="31">
        <v>144693800</v>
      </c>
      <c r="C3490" s="31"/>
      <c r="D3490" s="31">
        <v>36794150</v>
      </c>
      <c r="E3490" s="17"/>
      <c r="F3490" s="14">
        <f t="shared" si="117"/>
        <v>0.25428974842045754</v>
      </c>
    </row>
    <row r="3491" spans="1:6" ht="12.75">
      <c r="A3491" s="17"/>
      <c r="B3491" s="31"/>
      <c r="C3491" s="31"/>
      <c r="D3491" s="31"/>
      <c r="E3491" s="17"/>
      <c r="F3491" s="14"/>
    </row>
    <row r="3492" spans="1:6" ht="12.75">
      <c r="A3492" s="17"/>
      <c r="B3492" s="17"/>
      <c r="C3492" s="17"/>
      <c r="D3492" s="17"/>
      <c r="E3492" s="17"/>
      <c r="F3492" s="14"/>
    </row>
    <row r="3493" spans="1:6" ht="15.75">
      <c r="A3493" s="23" t="s">
        <v>1688</v>
      </c>
      <c r="B3493" s="37">
        <f>SUM(B3483)</f>
        <v>1318153400</v>
      </c>
      <c r="C3493" s="37"/>
      <c r="D3493" s="37">
        <f>SUM(D3483)</f>
        <v>359064970</v>
      </c>
      <c r="E3493" s="37"/>
      <c r="F3493" s="10">
        <f>SUM(D3493/B3493)</f>
        <v>0.27239998774042534</v>
      </c>
    </row>
    <row r="3496" spans="1:4" ht="12.75">
      <c r="A3496" s="17" t="s">
        <v>2995</v>
      </c>
      <c r="B3496" s="17" t="s">
        <v>2996</v>
      </c>
      <c r="C3496" s="17"/>
      <c r="D3496" s="38" t="s">
        <v>2997</v>
      </c>
    </row>
    <row r="3497" spans="1:4" ht="12.75">
      <c r="A3497" s="17" t="s">
        <v>2998</v>
      </c>
      <c r="B3497" s="17" t="s">
        <v>2996</v>
      </c>
      <c r="C3497" s="17"/>
      <c r="D3497" s="38" t="s">
        <v>2997</v>
      </c>
    </row>
    <row r="3498" spans="1:4" ht="12.75">
      <c r="A3498" s="17" t="s">
        <v>2999</v>
      </c>
      <c r="B3498" s="17" t="s">
        <v>3000</v>
      </c>
      <c r="C3498" s="17"/>
      <c r="D3498" s="38" t="s">
        <v>3001</v>
      </c>
    </row>
    <row r="3499" spans="1:4" ht="12.75">
      <c r="A3499" s="17" t="s">
        <v>3002</v>
      </c>
      <c r="B3499" s="17" t="s">
        <v>3000</v>
      </c>
      <c r="C3499" s="17"/>
      <c r="D3499" s="38" t="s">
        <v>3001</v>
      </c>
    </row>
    <row r="3500" spans="1:4" ht="12.75">
      <c r="A3500" s="17" t="s">
        <v>3003</v>
      </c>
      <c r="B3500" s="17" t="s">
        <v>3000</v>
      </c>
      <c r="C3500" s="17"/>
      <c r="D3500" s="38" t="s">
        <v>3001</v>
      </c>
    </row>
    <row r="3501" spans="1:4" ht="12.75">
      <c r="A3501" s="17" t="s">
        <v>1294</v>
      </c>
      <c r="B3501" s="17" t="s">
        <v>3000</v>
      </c>
      <c r="C3501" s="17"/>
      <c r="D3501" s="38" t="s">
        <v>3001</v>
      </c>
    </row>
    <row r="3505" spans="1:6" ht="12.75">
      <c r="A3505" s="46" t="s">
        <v>1295</v>
      </c>
      <c r="B3505" s="47"/>
      <c r="C3505" s="47"/>
      <c r="D3505" s="47"/>
      <c r="E3505" s="47"/>
      <c r="F3505" s="48"/>
    </row>
    <row r="3506" spans="1:6" ht="12.75">
      <c r="A3506" s="49"/>
      <c r="B3506" s="11"/>
      <c r="C3506" s="11"/>
      <c r="D3506" s="11"/>
      <c r="E3506" s="11"/>
      <c r="F3506" s="45"/>
    </row>
    <row r="3507" spans="1:6" ht="12.75">
      <c r="A3507" s="20" t="s">
        <v>1448</v>
      </c>
      <c r="B3507" s="5">
        <v>2003</v>
      </c>
      <c r="C3507" s="5" t="s">
        <v>1449</v>
      </c>
      <c r="D3507" s="5">
        <v>2003</v>
      </c>
      <c r="E3507" s="20"/>
      <c r="F3507" s="50"/>
    </row>
    <row r="3508" spans="1:6" ht="13.5" thickBot="1">
      <c r="A3508" s="51" t="s">
        <v>1450</v>
      </c>
      <c r="B3508" s="52" t="s">
        <v>1451</v>
      </c>
      <c r="C3508" s="51"/>
      <c r="D3508" s="51" t="s">
        <v>1452</v>
      </c>
      <c r="E3508" s="51"/>
      <c r="F3508" s="53" t="s">
        <v>1453</v>
      </c>
    </row>
    <row r="3509" spans="1:6" ht="12.75">
      <c r="A3509" s="11"/>
      <c r="B3509" s="13"/>
      <c r="C3509" s="13"/>
      <c r="D3509" s="13"/>
      <c r="E3509" s="11"/>
      <c r="F3509" s="45"/>
    </row>
    <row r="3510" spans="1:6" ht="12.75">
      <c r="A3510" s="8" t="s">
        <v>1296</v>
      </c>
      <c r="B3510" s="37">
        <f>SUM(B3511:B3516)</f>
        <v>54875400</v>
      </c>
      <c r="C3510" s="37"/>
      <c r="D3510" s="37">
        <f>SUM(D3511:D3516)</f>
        <v>28224350</v>
      </c>
      <c r="E3510" s="37"/>
      <c r="F3510" s="10">
        <f aca="true" t="shared" si="118" ref="F3510:F3531">SUM(D3510/B3510)</f>
        <v>0.514335203023577</v>
      </c>
    </row>
    <row r="3511" spans="1:6" ht="12.75">
      <c r="A3511" s="17" t="s">
        <v>1297</v>
      </c>
      <c r="B3511" s="31">
        <v>9123800</v>
      </c>
      <c r="C3511" s="31"/>
      <c r="D3511" s="31">
        <v>4743900</v>
      </c>
      <c r="E3511" s="17"/>
      <c r="F3511" s="14">
        <f t="shared" si="118"/>
        <v>0.5199478287555623</v>
      </c>
    </row>
    <row r="3512" spans="1:6" ht="12.75">
      <c r="A3512" s="17" t="s">
        <v>1298</v>
      </c>
      <c r="B3512" s="31">
        <v>3408000</v>
      </c>
      <c r="C3512" s="31"/>
      <c r="D3512" s="31">
        <v>1264330</v>
      </c>
      <c r="E3512" s="17"/>
      <c r="F3512" s="14">
        <f t="shared" si="118"/>
        <v>0.3709888497652582</v>
      </c>
    </row>
    <row r="3513" spans="1:6" ht="12.75">
      <c r="A3513" s="17" t="s">
        <v>1871</v>
      </c>
      <c r="B3513" s="31">
        <v>13566800</v>
      </c>
      <c r="C3513" s="31"/>
      <c r="D3513" s="31">
        <v>8085390</v>
      </c>
      <c r="E3513" s="17"/>
      <c r="F3513" s="14">
        <f t="shared" si="118"/>
        <v>0.5959688356871186</v>
      </c>
    </row>
    <row r="3514" spans="1:6" ht="12.75">
      <c r="A3514" s="17" t="s">
        <v>1407</v>
      </c>
      <c r="B3514" s="31">
        <v>6607100</v>
      </c>
      <c r="C3514" s="31"/>
      <c r="D3514" s="31">
        <v>3541130</v>
      </c>
      <c r="E3514" s="17"/>
      <c r="F3514" s="14">
        <f t="shared" si="118"/>
        <v>0.5359582872969987</v>
      </c>
    </row>
    <row r="3515" spans="1:6" ht="12.75">
      <c r="A3515" s="17" t="s">
        <v>1299</v>
      </c>
      <c r="B3515" s="31">
        <v>9168500</v>
      </c>
      <c r="C3515" s="31"/>
      <c r="D3515" s="31">
        <v>3860150</v>
      </c>
      <c r="E3515" s="17"/>
      <c r="F3515" s="14">
        <f t="shared" si="118"/>
        <v>0.42102306811365</v>
      </c>
    </row>
    <row r="3516" spans="1:6" ht="12.75">
      <c r="A3516" s="17" t="s">
        <v>1206</v>
      </c>
      <c r="B3516" s="31">
        <v>13001200</v>
      </c>
      <c r="C3516" s="31"/>
      <c r="D3516" s="31">
        <v>6729450</v>
      </c>
      <c r="E3516" s="17"/>
      <c r="F3516" s="14">
        <f t="shared" si="118"/>
        <v>0.5176022213334154</v>
      </c>
    </row>
    <row r="3517" spans="1:6" ht="12.75">
      <c r="A3517" s="8" t="s">
        <v>1300</v>
      </c>
      <c r="B3517" s="9">
        <f>SUM(B3518:B3524)</f>
        <v>279322600</v>
      </c>
      <c r="C3517" s="57"/>
      <c r="D3517" s="9">
        <f>SUM(D3518:D3524)</f>
        <v>108651050</v>
      </c>
      <c r="E3517" s="11"/>
      <c r="F3517" s="10">
        <f t="shared" si="118"/>
        <v>0.38898051929919025</v>
      </c>
    </row>
    <row r="3518" spans="1:6" ht="12.75">
      <c r="A3518" s="17" t="s">
        <v>1301</v>
      </c>
      <c r="B3518" s="87">
        <v>7577500</v>
      </c>
      <c r="C3518" s="41"/>
      <c r="D3518" s="87">
        <v>3686480</v>
      </c>
      <c r="E3518" s="37"/>
      <c r="F3518" s="14">
        <f t="shared" si="118"/>
        <v>0.48650346420323326</v>
      </c>
    </row>
    <row r="3519" spans="1:6" ht="12.75">
      <c r="A3519" s="17" t="s">
        <v>1235</v>
      </c>
      <c r="B3519" s="31">
        <v>118173200</v>
      </c>
      <c r="C3519" s="31"/>
      <c r="D3519" s="31">
        <v>36716610</v>
      </c>
      <c r="E3519" s="17"/>
      <c r="F3519" s="14">
        <f t="shared" si="118"/>
        <v>0.3107016650137256</v>
      </c>
    </row>
    <row r="3520" spans="1:6" ht="12.75">
      <c r="A3520" s="17" t="s">
        <v>1236</v>
      </c>
      <c r="B3520" s="31">
        <v>46832600</v>
      </c>
      <c r="C3520" s="31"/>
      <c r="D3520" s="31">
        <v>19619890</v>
      </c>
      <c r="E3520" s="17"/>
      <c r="F3520" s="14">
        <f t="shared" si="118"/>
        <v>0.4189365954484697</v>
      </c>
    </row>
    <row r="3521" spans="1:6" ht="12.75">
      <c r="A3521" s="17" t="s">
        <v>1237</v>
      </c>
      <c r="B3521" s="31">
        <v>27854300</v>
      </c>
      <c r="C3521" s="31"/>
      <c r="D3521" s="31">
        <v>14190330</v>
      </c>
      <c r="E3521" s="17"/>
      <c r="F3521" s="14">
        <f t="shared" si="118"/>
        <v>0.5094484514060665</v>
      </c>
    </row>
    <row r="3522" spans="1:6" ht="12.75">
      <c r="A3522" s="17" t="s">
        <v>2945</v>
      </c>
      <c r="B3522" s="31">
        <v>24680500</v>
      </c>
      <c r="C3522" s="31"/>
      <c r="D3522" s="31">
        <v>10218020</v>
      </c>
      <c r="E3522" s="17"/>
      <c r="F3522" s="14">
        <f t="shared" si="118"/>
        <v>0.4140118717205891</v>
      </c>
    </row>
    <row r="3523" spans="1:6" ht="12.75">
      <c r="A3523" s="17" t="s">
        <v>1305</v>
      </c>
      <c r="B3523" s="31">
        <v>13897100</v>
      </c>
      <c r="C3523" s="31"/>
      <c r="D3523" s="31">
        <v>6663540</v>
      </c>
      <c r="E3523" s="17"/>
      <c r="F3523" s="14">
        <f t="shared" si="118"/>
        <v>0.47949140468155227</v>
      </c>
    </row>
    <row r="3524" spans="1:6" ht="12.75">
      <c r="A3524" s="17" t="s">
        <v>2946</v>
      </c>
      <c r="B3524" s="31">
        <v>40307400</v>
      </c>
      <c r="C3524" s="31"/>
      <c r="D3524" s="31">
        <v>17556180</v>
      </c>
      <c r="E3524" s="17"/>
      <c r="F3524" s="14">
        <f t="shared" si="118"/>
        <v>0.43555724259069056</v>
      </c>
    </row>
    <row r="3525" spans="1:6" ht="12.75">
      <c r="A3525" s="8" t="s">
        <v>2947</v>
      </c>
      <c r="B3525" s="9">
        <f>SUM(B3526:B3533)</f>
        <v>134053200</v>
      </c>
      <c r="C3525" s="57"/>
      <c r="D3525" s="9">
        <f>SUM(D3526:D3533)</f>
        <v>101566780</v>
      </c>
      <c r="E3525" s="11"/>
      <c r="F3525" s="10">
        <f t="shared" si="118"/>
        <v>0.757660242351544</v>
      </c>
    </row>
    <row r="3526" spans="1:6" ht="12.75">
      <c r="A3526" s="17" t="s">
        <v>2948</v>
      </c>
      <c r="B3526" s="31">
        <v>20263000</v>
      </c>
      <c r="C3526" s="31"/>
      <c r="D3526" s="31">
        <v>9914740</v>
      </c>
      <c r="E3526" s="17"/>
      <c r="F3526" s="14">
        <f t="shared" si="118"/>
        <v>0.48930266989093424</v>
      </c>
    </row>
    <row r="3527" spans="1:6" ht="12.75">
      <c r="A3527" s="17" t="s">
        <v>2949</v>
      </c>
      <c r="B3527" s="31">
        <v>17589400</v>
      </c>
      <c r="C3527" s="31"/>
      <c r="D3527" s="31">
        <v>11191130</v>
      </c>
      <c r="E3527" s="17"/>
      <c r="F3527" s="14">
        <f t="shared" si="118"/>
        <v>0.6362428508078729</v>
      </c>
    </row>
    <row r="3528" spans="1:6" ht="12.75">
      <c r="A3528" s="17" t="s">
        <v>2950</v>
      </c>
      <c r="B3528" s="31">
        <v>11222300</v>
      </c>
      <c r="C3528" s="31"/>
      <c r="D3528" s="31">
        <v>5958870</v>
      </c>
      <c r="E3528" s="17"/>
      <c r="F3528" s="14">
        <f t="shared" si="118"/>
        <v>0.5309847357493562</v>
      </c>
    </row>
    <row r="3529" spans="1:6" ht="12.75">
      <c r="A3529" s="17" t="s">
        <v>2855</v>
      </c>
      <c r="B3529" s="31">
        <v>17543800</v>
      </c>
      <c r="C3529" s="31"/>
      <c r="D3529" s="31">
        <v>8402030</v>
      </c>
      <c r="E3529" s="17"/>
      <c r="F3529" s="14">
        <f t="shared" si="118"/>
        <v>0.4789173383189503</v>
      </c>
    </row>
    <row r="3530" spans="1:6" ht="12.75">
      <c r="A3530" s="17" t="s">
        <v>2951</v>
      </c>
      <c r="B3530" s="31">
        <v>28761400</v>
      </c>
      <c r="C3530" s="31"/>
      <c r="D3530" s="31">
        <v>14484800</v>
      </c>
      <c r="E3530" s="17"/>
      <c r="F3530" s="14">
        <f t="shared" si="118"/>
        <v>0.503619434380802</v>
      </c>
    </row>
    <row r="3531" spans="1:6" ht="12.75">
      <c r="A3531" s="17" t="s">
        <v>741</v>
      </c>
      <c r="B3531" s="31">
        <v>7192900</v>
      </c>
      <c r="C3531" s="31"/>
      <c r="D3531" s="31">
        <v>8703530</v>
      </c>
      <c r="E3531" s="17"/>
      <c r="F3531" s="14">
        <f t="shared" si="118"/>
        <v>1.2100168221440588</v>
      </c>
    </row>
    <row r="3532" spans="1:6" ht="12.75">
      <c r="A3532" s="40" t="s">
        <v>1173</v>
      </c>
      <c r="B3532" s="31"/>
      <c r="C3532" s="31"/>
      <c r="D3532" s="31"/>
      <c r="E3532" s="17"/>
      <c r="F3532" s="14"/>
    </row>
    <row r="3533" spans="1:6" ht="12.75">
      <c r="A3533" s="17" t="s">
        <v>2952</v>
      </c>
      <c r="B3533" s="31">
        <v>31480400</v>
      </c>
      <c r="C3533" s="31"/>
      <c r="D3533" s="31">
        <v>42911680</v>
      </c>
      <c r="E3533" s="17"/>
      <c r="F3533" s="14">
        <f>SUM(D3533/B3533)</f>
        <v>1.3631237214266654</v>
      </c>
    </row>
    <row r="3534" spans="1:6" ht="12.75">
      <c r="A3534" s="40" t="s">
        <v>1173</v>
      </c>
      <c r="B3534" s="31"/>
      <c r="C3534" s="31"/>
      <c r="D3534" s="31"/>
      <c r="E3534" s="17"/>
      <c r="F3534" s="14"/>
    </row>
    <row r="3535" spans="1:6" ht="12.75">
      <c r="A3535" s="8" t="s">
        <v>2953</v>
      </c>
      <c r="B3535" s="9">
        <f>SUM(B3536:B3542)</f>
        <v>124570500</v>
      </c>
      <c r="C3535" s="57"/>
      <c r="D3535" s="9">
        <f>SUM(D3536:D3542)</f>
        <v>71241690</v>
      </c>
      <c r="E3535" s="11"/>
      <c r="F3535" s="10">
        <f aca="true" t="shared" si="119" ref="F3535:F3549">SUM(D3535/B3535)</f>
        <v>0.5718985634640625</v>
      </c>
    </row>
    <row r="3536" spans="1:6" ht="12.75">
      <c r="A3536" s="17" t="s">
        <v>1301</v>
      </c>
      <c r="B3536" s="31">
        <v>13873700</v>
      </c>
      <c r="C3536" s="31"/>
      <c r="D3536" s="31">
        <v>6435330</v>
      </c>
      <c r="E3536" s="17"/>
      <c r="F3536" s="14">
        <f t="shared" si="119"/>
        <v>0.46385102748365614</v>
      </c>
    </row>
    <row r="3537" spans="1:6" ht="12.75">
      <c r="A3537" s="17" t="s">
        <v>2954</v>
      </c>
      <c r="B3537" s="31">
        <v>19890900</v>
      </c>
      <c r="C3537" s="31"/>
      <c r="D3537" s="31">
        <v>10821780</v>
      </c>
      <c r="E3537" s="17"/>
      <c r="F3537" s="14">
        <f t="shared" si="119"/>
        <v>0.544056830007692</v>
      </c>
    </row>
    <row r="3538" spans="1:6" ht="12.75">
      <c r="A3538" s="17" t="s">
        <v>2955</v>
      </c>
      <c r="B3538" s="31">
        <v>20251800</v>
      </c>
      <c r="C3538" s="31"/>
      <c r="D3538" s="31">
        <v>13139790</v>
      </c>
      <c r="E3538" s="17"/>
      <c r="F3538" s="14">
        <f t="shared" si="119"/>
        <v>0.6488208455544693</v>
      </c>
    </row>
    <row r="3539" spans="1:6" ht="12.75">
      <c r="A3539" s="17" t="s">
        <v>1580</v>
      </c>
      <c r="B3539" s="31">
        <v>22145600</v>
      </c>
      <c r="C3539" s="31"/>
      <c r="D3539" s="31">
        <v>14705110</v>
      </c>
      <c r="E3539" s="17"/>
      <c r="F3539" s="14">
        <f t="shared" si="119"/>
        <v>0.6640194891987573</v>
      </c>
    </row>
    <row r="3540" spans="1:6" ht="12.75">
      <c r="A3540" s="17" t="s">
        <v>2950</v>
      </c>
      <c r="B3540" s="31">
        <v>7843600</v>
      </c>
      <c r="C3540" s="31"/>
      <c r="D3540" s="31">
        <v>4084930</v>
      </c>
      <c r="E3540" s="17"/>
      <c r="F3540" s="14">
        <f t="shared" si="119"/>
        <v>0.5207978479269723</v>
      </c>
    </row>
    <row r="3541" spans="1:6" ht="12.75">
      <c r="A3541" s="17" t="s">
        <v>2956</v>
      </c>
      <c r="B3541" s="31">
        <v>10570300</v>
      </c>
      <c r="C3541" s="31"/>
      <c r="D3541" s="31">
        <v>6294640</v>
      </c>
      <c r="E3541" s="17"/>
      <c r="F3541" s="14">
        <f t="shared" si="119"/>
        <v>0.5955024928336944</v>
      </c>
    </row>
    <row r="3542" spans="1:6" ht="12.75">
      <c r="A3542" s="17" t="s">
        <v>3004</v>
      </c>
      <c r="B3542" s="31">
        <v>29994600</v>
      </c>
      <c r="C3542" s="31"/>
      <c r="D3542" s="31">
        <v>15760110</v>
      </c>
      <c r="E3542" s="17"/>
      <c r="F3542" s="14">
        <f t="shared" si="119"/>
        <v>0.5254315776839831</v>
      </c>
    </row>
    <row r="3543" spans="1:6" ht="12.75">
      <c r="A3543" s="8" t="s">
        <v>3005</v>
      </c>
      <c r="B3543" s="9">
        <f>SUM(B3544:B3549)</f>
        <v>80864300</v>
      </c>
      <c r="C3543" s="57"/>
      <c r="D3543" s="9">
        <f>SUM(D3544:D3549)</f>
        <v>39939584</v>
      </c>
      <c r="E3543" s="11"/>
      <c r="F3543" s="10">
        <f t="shared" si="119"/>
        <v>0.4939087335202308</v>
      </c>
    </row>
    <row r="3544" spans="1:6" ht="12.75">
      <c r="A3544" s="17" t="s">
        <v>3006</v>
      </c>
      <c r="B3544" s="31">
        <v>8151700</v>
      </c>
      <c r="C3544" s="31"/>
      <c r="D3544" s="31">
        <v>4414290</v>
      </c>
      <c r="E3544" s="17"/>
      <c r="F3544" s="14">
        <f t="shared" si="119"/>
        <v>0.541517720230136</v>
      </c>
    </row>
    <row r="3545" spans="1:6" ht="12.75">
      <c r="A3545" s="17" t="s">
        <v>3007</v>
      </c>
      <c r="B3545" s="31">
        <v>2089500</v>
      </c>
      <c r="C3545" s="31"/>
      <c r="D3545" s="31">
        <v>1183130</v>
      </c>
      <c r="E3545" s="17"/>
      <c r="F3545" s="14">
        <f t="shared" si="119"/>
        <v>0.5662263699449629</v>
      </c>
    </row>
    <row r="3546" spans="1:6" ht="12.75">
      <c r="A3546" s="17" t="s">
        <v>3008</v>
      </c>
      <c r="B3546" s="31">
        <v>12894300</v>
      </c>
      <c r="C3546" s="31"/>
      <c r="D3546" s="31">
        <v>6801400</v>
      </c>
      <c r="E3546" s="17"/>
      <c r="F3546" s="14">
        <f t="shared" si="119"/>
        <v>0.5274733797104146</v>
      </c>
    </row>
    <row r="3547" spans="1:6" ht="12.75">
      <c r="A3547" s="17" t="s">
        <v>3009</v>
      </c>
      <c r="B3547" s="31">
        <v>22278000</v>
      </c>
      <c r="C3547" s="31"/>
      <c r="D3547" s="31">
        <v>13278770</v>
      </c>
      <c r="E3547" s="17"/>
      <c r="F3547" s="14">
        <f t="shared" si="119"/>
        <v>0.5960485680940838</v>
      </c>
    </row>
    <row r="3548" spans="1:6" ht="12.75">
      <c r="A3548" s="17" t="s">
        <v>3010</v>
      </c>
      <c r="B3548" s="31">
        <v>19358500</v>
      </c>
      <c r="C3548" s="31"/>
      <c r="D3548" s="31">
        <v>9031860</v>
      </c>
      <c r="E3548" s="17"/>
      <c r="F3548" s="14">
        <f t="shared" si="119"/>
        <v>0.46655784280806883</v>
      </c>
    </row>
    <row r="3549" spans="1:6" ht="12.75">
      <c r="A3549" s="17" t="s">
        <v>1861</v>
      </c>
      <c r="B3549" s="31">
        <v>16092300</v>
      </c>
      <c r="C3549" s="31"/>
      <c r="D3549" s="31">
        <v>5230134</v>
      </c>
      <c r="E3549" s="17"/>
      <c r="F3549" s="14">
        <f t="shared" si="119"/>
        <v>0.3250084823176302</v>
      </c>
    </row>
    <row r="3550" spans="1:6" ht="12.75">
      <c r="A3550" s="40" t="s">
        <v>418</v>
      </c>
      <c r="B3550" s="31"/>
      <c r="C3550" s="31"/>
      <c r="D3550" s="31"/>
      <c r="E3550" s="17"/>
      <c r="F3550" s="14"/>
    </row>
    <row r="3551" spans="1:6" ht="12.75">
      <c r="A3551" s="17"/>
      <c r="B3551" s="31"/>
      <c r="C3551" s="31"/>
      <c r="D3551" s="31"/>
      <c r="E3551" s="17"/>
      <c r="F3551" s="14"/>
    </row>
    <row r="3552" spans="1:6" ht="12.75">
      <c r="A3552" s="17"/>
      <c r="B3552" s="17"/>
      <c r="C3552" s="17"/>
      <c r="D3552" s="17"/>
      <c r="E3552" s="17"/>
      <c r="F3552" s="14"/>
    </row>
    <row r="3553" spans="1:6" ht="15.75">
      <c r="A3553" s="23" t="s">
        <v>1688</v>
      </c>
      <c r="B3553" s="9">
        <f>+B3510+B3517+B3525+B3535+B3543</f>
        <v>673686000</v>
      </c>
      <c r="C3553" s="57"/>
      <c r="D3553" s="9">
        <f>+D3510+D3517+D3525+D3535+D3543</f>
        <v>349623454</v>
      </c>
      <c r="E3553" s="11"/>
      <c r="F3553" s="10">
        <f>SUM(D3553/B3553)</f>
        <v>0.5189709360147012</v>
      </c>
    </row>
    <row r="3556" spans="1:4" ht="12.75">
      <c r="A3556" s="17" t="s">
        <v>419</v>
      </c>
      <c r="B3556" s="17" t="s">
        <v>2414</v>
      </c>
      <c r="C3556" s="17"/>
      <c r="D3556" s="38" t="s">
        <v>420</v>
      </c>
    </row>
    <row r="3557" spans="1:4" ht="12.75">
      <c r="A3557" s="17" t="s">
        <v>421</v>
      </c>
      <c r="B3557" s="17" t="s">
        <v>422</v>
      </c>
      <c r="C3557" s="17"/>
      <c r="D3557" s="38" t="s">
        <v>2877</v>
      </c>
    </row>
    <row r="3558" spans="1:4" ht="12.75">
      <c r="A3558" s="17" t="s">
        <v>423</v>
      </c>
      <c r="B3558" s="17" t="s">
        <v>422</v>
      </c>
      <c r="C3558" s="17"/>
      <c r="D3558" s="38" t="s">
        <v>2877</v>
      </c>
    </row>
    <row r="3561" spans="1:6" ht="12.75">
      <c r="A3561" s="46" t="s">
        <v>424</v>
      </c>
      <c r="B3561" s="47"/>
      <c r="C3561" s="47"/>
      <c r="D3561" s="47"/>
      <c r="E3561" s="47"/>
      <c r="F3561" s="48"/>
    </row>
    <row r="3562" spans="1:6" ht="12.75">
      <c r="A3562" s="49"/>
      <c r="B3562" s="11"/>
      <c r="C3562" s="11"/>
      <c r="D3562" s="11"/>
      <c r="E3562" s="11"/>
      <c r="F3562" s="45"/>
    </row>
    <row r="3563" spans="1:6" ht="12.75">
      <c r="A3563" s="20" t="s">
        <v>1448</v>
      </c>
      <c r="B3563" s="5">
        <v>2003</v>
      </c>
      <c r="C3563" s="5" t="s">
        <v>1449</v>
      </c>
      <c r="D3563" s="5">
        <v>2003</v>
      </c>
      <c r="E3563" s="20"/>
      <c r="F3563" s="50"/>
    </row>
    <row r="3564" spans="1:6" ht="13.5" thickBot="1">
      <c r="A3564" s="51" t="s">
        <v>1450</v>
      </c>
      <c r="B3564" s="52" t="s">
        <v>1451</v>
      </c>
      <c r="C3564" s="51"/>
      <c r="D3564" s="51" t="s">
        <v>1452</v>
      </c>
      <c r="E3564" s="51"/>
      <c r="F3564" s="53" t="s">
        <v>1453</v>
      </c>
    </row>
    <row r="3565" spans="1:6" ht="12.75">
      <c r="A3565" s="11"/>
      <c r="B3565" s="13"/>
      <c r="C3565" s="13"/>
      <c r="D3565" s="13"/>
      <c r="E3565" s="11"/>
      <c r="F3565" s="45"/>
    </row>
    <row r="3566" spans="1:6" ht="12.75">
      <c r="A3566" s="8" t="s">
        <v>425</v>
      </c>
      <c r="B3566" s="37">
        <f>SUM(B3567:B3575)</f>
        <v>782736800</v>
      </c>
      <c r="C3566" s="37"/>
      <c r="D3566" s="37">
        <f>SUM(D3567:D3575)</f>
        <v>417826680</v>
      </c>
      <c r="E3566" s="37"/>
      <c r="F3566" s="10">
        <f>SUM(D3566/B3566)</f>
        <v>0.5338022691663404</v>
      </c>
    </row>
    <row r="3567" spans="1:6" ht="12.75">
      <c r="A3567" s="17" t="s">
        <v>426</v>
      </c>
      <c r="B3567" s="31">
        <v>17357600</v>
      </c>
      <c r="C3567" s="31"/>
      <c r="D3567" s="31">
        <v>9489955</v>
      </c>
      <c r="E3567" s="17"/>
      <c r="F3567" s="14">
        <f aca="true" t="shared" si="120" ref="F3567:F3597">SUM(D3567/B3567)</f>
        <v>0.5467319790754482</v>
      </c>
    </row>
    <row r="3568" spans="1:6" ht="12.75">
      <c r="A3568" s="17" t="s">
        <v>427</v>
      </c>
      <c r="B3568" s="31">
        <v>47041800</v>
      </c>
      <c r="C3568" s="31"/>
      <c r="D3568" s="31">
        <v>25202805</v>
      </c>
      <c r="E3568" s="17"/>
      <c r="F3568" s="14">
        <f t="shared" si="120"/>
        <v>0.5357534150478935</v>
      </c>
    </row>
    <row r="3569" spans="1:6" ht="12.75">
      <c r="A3569" s="17" t="s">
        <v>428</v>
      </c>
      <c r="B3569" s="31">
        <v>21215000</v>
      </c>
      <c r="C3569" s="31"/>
      <c r="D3569" s="31">
        <v>12114020</v>
      </c>
      <c r="E3569" s="17"/>
      <c r="F3569" s="14">
        <f t="shared" si="120"/>
        <v>0.5710120197973132</v>
      </c>
    </row>
    <row r="3570" spans="1:6" ht="12.75">
      <c r="A3570" s="17" t="s">
        <v>429</v>
      </c>
      <c r="B3570" s="31">
        <v>73820100</v>
      </c>
      <c r="C3570" s="31"/>
      <c r="D3570" s="31">
        <v>36668880</v>
      </c>
      <c r="E3570" s="17"/>
      <c r="F3570" s="14">
        <f>SUM(D3570/B3570)</f>
        <v>0.4967330036128372</v>
      </c>
    </row>
    <row r="3571" spans="1:6" ht="12.75">
      <c r="A3571" s="17" t="s">
        <v>430</v>
      </c>
      <c r="B3571" s="31">
        <v>8045500</v>
      </c>
      <c r="C3571" s="31"/>
      <c r="D3571" s="31">
        <v>3289460</v>
      </c>
      <c r="E3571" s="17"/>
      <c r="F3571" s="14">
        <f t="shared" si="120"/>
        <v>0.40885712510098815</v>
      </c>
    </row>
    <row r="3572" spans="1:6" ht="12.75">
      <c r="A3572" s="17" t="s">
        <v>431</v>
      </c>
      <c r="B3572" s="31">
        <v>171556500</v>
      </c>
      <c r="C3572" s="31"/>
      <c r="D3572" s="31">
        <v>86789345</v>
      </c>
      <c r="E3572" s="17"/>
      <c r="F3572" s="14">
        <f t="shared" si="120"/>
        <v>0.5058936560258573</v>
      </c>
    </row>
    <row r="3573" spans="1:6" ht="12.75">
      <c r="A3573" s="17" t="s">
        <v>432</v>
      </c>
      <c r="B3573" s="31">
        <v>104074100</v>
      </c>
      <c r="C3573" s="31"/>
      <c r="D3573" s="31">
        <v>58882255</v>
      </c>
      <c r="E3573" s="17"/>
      <c r="F3573" s="14">
        <f t="shared" si="120"/>
        <v>0.565772415999754</v>
      </c>
    </row>
    <row r="3574" spans="1:6" ht="12.75">
      <c r="A3574" s="17" t="s">
        <v>41</v>
      </c>
      <c r="B3574" s="31">
        <v>178995300</v>
      </c>
      <c r="C3574" s="31"/>
      <c r="D3574" s="31">
        <v>101737475</v>
      </c>
      <c r="E3574" s="17"/>
      <c r="F3574" s="14">
        <f t="shared" si="120"/>
        <v>0.5683807060855788</v>
      </c>
    </row>
    <row r="3575" spans="1:6" ht="12.75">
      <c r="A3575" s="17" t="s">
        <v>433</v>
      </c>
      <c r="B3575" s="31">
        <v>160630900</v>
      </c>
      <c r="C3575" s="31"/>
      <c r="D3575" s="31">
        <v>83652485</v>
      </c>
      <c r="E3575" s="17"/>
      <c r="F3575" s="14">
        <f t="shared" si="120"/>
        <v>0.5207745520942733</v>
      </c>
    </row>
    <row r="3576" spans="1:6" ht="12.75">
      <c r="A3576" s="8" t="s">
        <v>434</v>
      </c>
      <c r="B3576" s="37">
        <f>SUM(B3577:B3582)</f>
        <v>148456700</v>
      </c>
      <c r="C3576" s="37"/>
      <c r="D3576" s="37">
        <f>SUM(D3577:D3582)</f>
        <v>81841905</v>
      </c>
      <c r="E3576" s="37"/>
      <c r="F3576" s="10">
        <f t="shared" si="120"/>
        <v>0.5512846843557752</v>
      </c>
    </row>
    <row r="3577" spans="1:6" ht="12.75">
      <c r="A3577" s="17" t="s">
        <v>435</v>
      </c>
      <c r="B3577" s="31">
        <v>11463600</v>
      </c>
      <c r="C3577" s="31"/>
      <c r="D3577" s="31">
        <v>8182855</v>
      </c>
      <c r="E3577" s="17"/>
      <c r="F3577" s="14">
        <f t="shared" si="120"/>
        <v>0.7138119787850239</v>
      </c>
    </row>
    <row r="3578" spans="1:6" ht="12.75">
      <c r="A3578" s="17" t="s">
        <v>436</v>
      </c>
      <c r="B3578" s="31">
        <v>7590900</v>
      </c>
      <c r="C3578" s="31"/>
      <c r="D3578" s="31">
        <v>3471885</v>
      </c>
      <c r="E3578" s="17"/>
      <c r="F3578" s="14">
        <f t="shared" si="120"/>
        <v>0.4573746196103229</v>
      </c>
    </row>
    <row r="3579" spans="1:6" ht="12.75">
      <c r="A3579" s="17" t="s">
        <v>437</v>
      </c>
      <c r="B3579" s="31">
        <v>45087300</v>
      </c>
      <c r="C3579" s="31"/>
      <c r="D3579" s="31">
        <v>23654310</v>
      </c>
      <c r="E3579" s="17"/>
      <c r="F3579" s="14">
        <f t="shared" si="120"/>
        <v>0.5246335442574739</v>
      </c>
    </row>
    <row r="3580" spans="1:6" ht="12.75">
      <c r="A3580" s="17" t="s">
        <v>438</v>
      </c>
      <c r="B3580" s="31">
        <v>25480600</v>
      </c>
      <c r="C3580" s="31"/>
      <c r="D3580" s="31">
        <v>13033945</v>
      </c>
      <c r="E3580" s="17"/>
      <c r="F3580" s="14">
        <f t="shared" si="120"/>
        <v>0.5115242576705415</v>
      </c>
    </row>
    <row r="3581" spans="1:6" ht="12.75">
      <c r="A3581" s="17" t="s">
        <v>439</v>
      </c>
      <c r="B3581" s="31">
        <v>11897000</v>
      </c>
      <c r="C3581" s="31"/>
      <c r="D3581" s="31">
        <v>7352405</v>
      </c>
      <c r="E3581" s="17"/>
      <c r="F3581" s="14">
        <f t="shared" si="120"/>
        <v>0.6180049592334201</v>
      </c>
    </row>
    <row r="3582" spans="1:6" ht="12.75">
      <c r="A3582" s="17" t="s">
        <v>440</v>
      </c>
      <c r="B3582" s="31">
        <v>46937300</v>
      </c>
      <c r="C3582" s="31"/>
      <c r="D3582" s="31">
        <v>26146505</v>
      </c>
      <c r="E3582" s="17"/>
      <c r="F3582" s="14">
        <f t="shared" si="120"/>
        <v>0.5570517477571143</v>
      </c>
    </row>
    <row r="3583" spans="1:6" ht="12.75">
      <c r="A3583" s="8" t="s">
        <v>441</v>
      </c>
      <c r="B3583" s="37">
        <f>SUM(B3584:B3588)</f>
        <v>219756300</v>
      </c>
      <c r="C3583" s="37"/>
      <c r="D3583" s="37">
        <f>SUM(D3584:D3588)</f>
        <v>117765695</v>
      </c>
      <c r="E3583" s="37"/>
      <c r="F3583" s="10">
        <f t="shared" si="120"/>
        <v>0.5358922360815139</v>
      </c>
    </row>
    <row r="3584" spans="1:6" ht="12.75">
      <c r="A3584" s="17" t="s">
        <v>442</v>
      </c>
      <c r="B3584" s="31">
        <v>60133700</v>
      </c>
      <c r="C3584" s="31"/>
      <c r="D3584" s="31">
        <v>31767830</v>
      </c>
      <c r="E3584" s="17"/>
      <c r="F3584" s="14">
        <f t="shared" si="120"/>
        <v>0.5282866346158643</v>
      </c>
    </row>
    <row r="3585" spans="1:6" ht="12.75">
      <c r="A3585" s="17" t="s">
        <v>2157</v>
      </c>
      <c r="B3585" s="31">
        <v>58627700</v>
      </c>
      <c r="C3585" s="31"/>
      <c r="D3585" s="31">
        <v>35234070</v>
      </c>
      <c r="E3585" s="17"/>
      <c r="F3585" s="14">
        <f t="shared" si="120"/>
        <v>0.6009799122257908</v>
      </c>
    </row>
    <row r="3586" spans="1:6" ht="12.75">
      <c r="A3586" s="17" t="s">
        <v>1710</v>
      </c>
      <c r="B3586" s="31">
        <v>20044600</v>
      </c>
      <c r="C3586" s="31"/>
      <c r="D3586" s="31">
        <v>7751110</v>
      </c>
      <c r="E3586" s="17"/>
      <c r="F3586" s="14">
        <f t="shared" si="120"/>
        <v>0.3866931742214861</v>
      </c>
    </row>
    <row r="3587" spans="1:6" ht="12.75">
      <c r="A3587" s="17" t="s">
        <v>443</v>
      </c>
      <c r="B3587" s="31">
        <v>64615700</v>
      </c>
      <c r="C3587" s="31"/>
      <c r="D3587" s="31">
        <v>35441070</v>
      </c>
      <c r="E3587" s="17"/>
      <c r="F3587" s="14">
        <f t="shared" si="120"/>
        <v>0.548490072846073</v>
      </c>
    </row>
    <row r="3588" spans="1:6" ht="12.75">
      <c r="A3588" s="17" t="s">
        <v>444</v>
      </c>
      <c r="B3588" s="31">
        <v>16334600</v>
      </c>
      <c r="C3588" s="31"/>
      <c r="D3588" s="31">
        <v>7571615</v>
      </c>
      <c r="E3588" s="17"/>
      <c r="F3588" s="14">
        <f t="shared" si="120"/>
        <v>0.463532317901877</v>
      </c>
    </row>
    <row r="3589" spans="1:6" ht="12.75">
      <c r="A3589" s="8" t="s">
        <v>445</v>
      </c>
      <c r="B3589" s="37">
        <f>SUM(B3590:B3597)</f>
        <v>363676500</v>
      </c>
      <c r="C3589" s="37"/>
      <c r="D3589" s="37">
        <f>SUM(D3590:D3597)</f>
        <v>195298361</v>
      </c>
      <c r="E3589" s="37"/>
      <c r="F3589" s="10">
        <f t="shared" si="120"/>
        <v>0.5370112201365774</v>
      </c>
    </row>
    <row r="3590" spans="1:6" ht="12.75">
      <c r="A3590" s="17" t="s">
        <v>446</v>
      </c>
      <c r="B3590" s="31">
        <v>49761100</v>
      </c>
      <c r="C3590" s="31"/>
      <c r="D3590" s="31">
        <v>30083995</v>
      </c>
      <c r="E3590" s="17"/>
      <c r="F3590" s="14">
        <f t="shared" si="120"/>
        <v>0.604568528428833</v>
      </c>
    </row>
    <row r="3591" spans="1:6" ht="12.75">
      <c r="A3591" s="17" t="s">
        <v>1280</v>
      </c>
      <c r="B3591" s="31">
        <v>113746200</v>
      </c>
      <c r="C3591" s="31"/>
      <c r="D3591" s="31">
        <v>58084910</v>
      </c>
      <c r="E3591" s="17"/>
      <c r="F3591" s="14">
        <f t="shared" si="120"/>
        <v>0.5106536306267814</v>
      </c>
    </row>
    <row r="3592" spans="1:6" ht="12.75">
      <c r="A3592" s="17" t="s">
        <v>447</v>
      </c>
      <c r="B3592" s="31">
        <v>82867800</v>
      </c>
      <c r="C3592" s="31"/>
      <c r="D3592" s="31">
        <v>45020385</v>
      </c>
      <c r="E3592" s="17"/>
      <c r="F3592" s="14">
        <f t="shared" si="120"/>
        <v>0.5432795971414711</v>
      </c>
    </row>
    <row r="3593" spans="1:6" ht="12.75">
      <c r="A3593" s="17" t="s">
        <v>448</v>
      </c>
      <c r="B3593" s="31">
        <v>14270100</v>
      </c>
      <c r="C3593" s="31"/>
      <c r="D3593" s="31">
        <v>8511860</v>
      </c>
      <c r="E3593" s="17"/>
      <c r="F3593" s="14">
        <f t="shared" si="120"/>
        <v>0.59648215499541</v>
      </c>
    </row>
    <row r="3594" spans="1:6" ht="12.75">
      <c r="A3594" s="17" t="s">
        <v>449</v>
      </c>
      <c r="B3594" s="31">
        <v>16249000</v>
      </c>
      <c r="C3594" s="31"/>
      <c r="D3594" s="31">
        <v>7995690</v>
      </c>
      <c r="E3594" s="17"/>
      <c r="F3594" s="14">
        <f t="shared" si="120"/>
        <v>0.49207274293802694</v>
      </c>
    </row>
    <row r="3595" spans="1:6" ht="12.75">
      <c r="A3595" s="17" t="s">
        <v>450</v>
      </c>
      <c r="B3595" s="31">
        <v>24588200</v>
      </c>
      <c r="C3595" s="31"/>
      <c r="D3595" s="31">
        <v>13487210</v>
      </c>
      <c r="E3595" s="17"/>
      <c r="F3595" s="14">
        <f t="shared" si="120"/>
        <v>0.5485236820914097</v>
      </c>
    </row>
    <row r="3596" spans="1:6" ht="12.75">
      <c r="A3596" s="17" t="s">
        <v>165</v>
      </c>
      <c r="B3596" s="31">
        <v>44069400</v>
      </c>
      <c r="C3596" s="31"/>
      <c r="D3596" s="31">
        <v>22854270</v>
      </c>
      <c r="E3596" s="17"/>
      <c r="F3596" s="14">
        <f t="shared" si="120"/>
        <v>0.5185972579613065</v>
      </c>
    </row>
    <row r="3597" spans="1:6" ht="12.75">
      <c r="A3597" s="17" t="s">
        <v>864</v>
      </c>
      <c r="B3597" s="31">
        <v>18124700</v>
      </c>
      <c r="C3597" s="31"/>
      <c r="D3597" s="31">
        <v>9260041</v>
      </c>
      <c r="E3597" s="17"/>
      <c r="F3597" s="14">
        <f t="shared" si="120"/>
        <v>0.5109072701892997</v>
      </c>
    </row>
    <row r="3598" spans="1:6" ht="12.75">
      <c r="A3598" s="40" t="s">
        <v>344</v>
      </c>
      <c r="B3598" s="31"/>
      <c r="C3598" s="31"/>
      <c r="D3598" s="31"/>
      <c r="E3598" s="17"/>
      <c r="F3598" s="14"/>
    </row>
    <row r="3599" spans="1:6" ht="12.75">
      <c r="A3599" s="8" t="s">
        <v>451</v>
      </c>
      <c r="B3599" s="37">
        <f>SUM(B3600:B3605)</f>
        <v>346942600</v>
      </c>
      <c r="C3599" s="37"/>
      <c r="D3599" s="37">
        <f>SUM(D3600:D3605)</f>
        <v>176009150</v>
      </c>
      <c r="E3599" s="37"/>
      <c r="F3599" s="10">
        <f aca="true" t="shared" si="121" ref="F3599:F3612">SUM(D3599/B3599)</f>
        <v>0.5073148987757629</v>
      </c>
    </row>
    <row r="3600" spans="1:6" ht="12.75">
      <c r="A3600" s="17" t="s">
        <v>2128</v>
      </c>
      <c r="B3600" s="31">
        <v>11430000</v>
      </c>
      <c r="C3600" s="31"/>
      <c r="D3600" s="31">
        <v>4599085</v>
      </c>
      <c r="E3600" s="17"/>
      <c r="F3600" s="14">
        <f t="shared" si="121"/>
        <v>0.40236964129483815</v>
      </c>
    </row>
    <row r="3601" spans="1:6" ht="12.75">
      <c r="A3601" s="17" t="s">
        <v>2129</v>
      </c>
      <c r="B3601" s="31">
        <v>55913900</v>
      </c>
      <c r="C3601" s="31"/>
      <c r="D3601" s="31">
        <v>28299805</v>
      </c>
      <c r="E3601" s="17"/>
      <c r="F3601" s="14">
        <f t="shared" si="121"/>
        <v>0.5061318384158501</v>
      </c>
    </row>
    <row r="3602" spans="1:6" ht="12.75">
      <c r="A3602" s="17" t="s">
        <v>2130</v>
      </c>
      <c r="B3602" s="31">
        <v>152866800</v>
      </c>
      <c r="C3602" s="31"/>
      <c r="D3602" s="31">
        <v>76574820</v>
      </c>
      <c r="E3602" s="17"/>
      <c r="F3602" s="14">
        <f t="shared" si="121"/>
        <v>0.5009251191233152</v>
      </c>
    </row>
    <row r="3603" spans="1:6" ht="12.75">
      <c r="A3603" s="17" t="s">
        <v>2131</v>
      </c>
      <c r="B3603" s="31">
        <v>28151900</v>
      </c>
      <c r="C3603" s="31"/>
      <c r="D3603" s="31">
        <v>14722540</v>
      </c>
      <c r="E3603" s="17"/>
      <c r="F3603" s="14">
        <f t="shared" si="121"/>
        <v>0.5229678991471268</v>
      </c>
    </row>
    <row r="3604" spans="1:6" ht="12.75">
      <c r="A3604" s="17" t="s">
        <v>2132</v>
      </c>
      <c r="B3604" s="31">
        <v>13357900</v>
      </c>
      <c r="C3604" s="31"/>
      <c r="D3604" s="31">
        <v>4845725</v>
      </c>
      <c r="E3604" s="17"/>
      <c r="F3604" s="14">
        <f t="shared" si="121"/>
        <v>0.3627609878798314</v>
      </c>
    </row>
    <row r="3605" spans="1:6" ht="12.75">
      <c r="A3605" s="17" t="s">
        <v>40</v>
      </c>
      <c r="B3605" s="31">
        <v>85222100</v>
      </c>
      <c r="C3605" s="31"/>
      <c r="D3605" s="31">
        <v>46967175</v>
      </c>
      <c r="E3605" s="17"/>
      <c r="F3605" s="14">
        <f t="shared" si="121"/>
        <v>0.5511149690045187</v>
      </c>
    </row>
    <row r="3606" spans="1:6" ht="12.75">
      <c r="A3606" s="8" t="s">
        <v>2133</v>
      </c>
      <c r="B3606" s="37">
        <f>SUM(B3607:B3612)</f>
        <v>475787700</v>
      </c>
      <c r="C3606" s="37"/>
      <c r="D3606" s="37">
        <f>SUM(D3607:D3612)</f>
        <v>272511720</v>
      </c>
      <c r="E3606" s="37"/>
      <c r="F3606" s="10">
        <f t="shared" si="121"/>
        <v>0.5727590688031657</v>
      </c>
    </row>
    <row r="3607" spans="1:6" ht="12.75">
      <c r="A3607" s="17" t="s">
        <v>2134</v>
      </c>
      <c r="B3607" s="31">
        <v>9390600</v>
      </c>
      <c r="C3607" s="31"/>
      <c r="D3607" s="31">
        <v>5519585</v>
      </c>
      <c r="E3607" s="17"/>
      <c r="F3607" s="14">
        <f t="shared" si="121"/>
        <v>0.5877776712883096</v>
      </c>
    </row>
    <row r="3608" spans="1:6" ht="12.75">
      <c r="A3608" s="17" t="s">
        <v>2135</v>
      </c>
      <c r="B3608" s="31">
        <v>2409700</v>
      </c>
      <c r="C3608" s="31"/>
      <c r="D3608" s="31">
        <v>1670665</v>
      </c>
      <c r="E3608" s="17"/>
      <c r="F3608" s="14">
        <f t="shared" si="121"/>
        <v>0.6933082956384612</v>
      </c>
    </row>
    <row r="3609" spans="1:6" ht="12.75">
      <c r="A3609" s="17" t="s">
        <v>2136</v>
      </c>
      <c r="B3609" s="31">
        <v>110706600</v>
      </c>
      <c r="C3609" s="31"/>
      <c r="D3609" s="31">
        <v>59411140</v>
      </c>
      <c r="E3609" s="17"/>
      <c r="F3609" s="14">
        <f t="shared" si="121"/>
        <v>0.5366540025617262</v>
      </c>
    </row>
    <row r="3610" spans="1:6" ht="12.75">
      <c r="A3610" s="17" t="s">
        <v>2137</v>
      </c>
      <c r="B3610" s="31">
        <v>18279600</v>
      </c>
      <c r="C3610" s="31"/>
      <c r="D3610" s="31">
        <v>10280095</v>
      </c>
      <c r="E3610" s="17"/>
      <c r="F3610" s="14">
        <f t="shared" si="121"/>
        <v>0.5623807413728965</v>
      </c>
    </row>
    <row r="3611" spans="1:6" ht="12.75">
      <c r="A3611" s="17" t="s">
        <v>2138</v>
      </c>
      <c r="B3611" s="31">
        <v>36193800</v>
      </c>
      <c r="C3611" s="31"/>
      <c r="D3611" s="31">
        <v>19993130</v>
      </c>
      <c r="E3611" s="17"/>
      <c r="F3611" s="14">
        <f t="shared" si="121"/>
        <v>0.5523910172460477</v>
      </c>
    </row>
    <row r="3612" spans="1:6" ht="12.75">
      <c r="A3612" s="17" t="s">
        <v>2139</v>
      </c>
      <c r="B3612" s="31">
        <v>298807400</v>
      </c>
      <c r="C3612" s="31"/>
      <c r="D3612" s="31">
        <v>175637105</v>
      </c>
      <c r="E3612" s="17"/>
      <c r="F3612" s="14">
        <f t="shared" si="121"/>
        <v>0.5877936925256871</v>
      </c>
    </row>
    <row r="3615" spans="1:6" ht="12.75">
      <c r="A3615" s="46" t="s">
        <v>424</v>
      </c>
      <c r="B3615" s="47"/>
      <c r="C3615" s="47"/>
      <c r="D3615" s="47"/>
      <c r="E3615" s="47"/>
      <c r="F3615" s="48"/>
    </row>
    <row r="3616" spans="1:6" ht="12.75">
      <c r="A3616" s="49"/>
      <c r="B3616" s="11"/>
      <c r="C3616" s="11"/>
      <c r="D3616" s="11"/>
      <c r="E3616" s="11"/>
      <c r="F3616" s="45"/>
    </row>
    <row r="3617" spans="1:6" ht="12.75">
      <c r="A3617" s="20" t="s">
        <v>1448</v>
      </c>
      <c r="B3617" s="5">
        <v>2003</v>
      </c>
      <c r="C3617" s="5" t="s">
        <v>1449</v>
      </c>
      <c r="D3617" s="5">
        <v>2003</v>
      </c>
      <c r="E3617" s="20"/>
      <c r="F3617" s="50"/>
    </row>
    <row r="3618" spans="1:6" ht="13.5" thickBot="1">
      <c r="A3618" s="51" t="s">
        <v>1450</v>
      </c>
      <c r="B3618" s="52" t="s">
        <v>1451</v>
      </c>
      <c r="C3618" s="51"/>
      <c r="D3618" s="51" t="s">
        <v>1452</v>
      </c>
      <c r="E3618" s="51"/>
      <c r="F3618" s="53" t="s">
        <v>1453</v>
      </c>
    </row>
    <row r="3619" spans="1:6" ht="12.75">
      <c r="A3619" s="11"/>
      <c r="B3619" s="13"/>
      <c r="C3619" s="13"/>
      <c r="D3619" s="13"/>
      <c r="E3619" s="11"/>
      <c r="F3619" s="45"/>
    </row>
    <row r="3620" spans="1:6" ht="12.75">
      <c r="A3620" s="8" t="s">
        <v>2140</v>
      </c>
      <c r="B3620" s="37">
        <f>SUM(B3621:B3626)</f>
        <v>219456600</v>
      </c>
      <c r="C3620" s="37"/>
      <c r="D3620" s="37">
        <f>SUM(D3621:D3626)</f>
        <v>113598525</v>
      </c>
      <c r="E3620" s="37"/>
      <c r="F3620" s="10">
        <f aca="true" t="shared" si="122" ref="F3620:F3650">SUM(D3620/B3620)</f>
        <v>0.5176354914821427</v>
      </c>
    </row>
    <row r="3621" spans="1:6" ht="12.75">
      <c r="A3621" s="17" t="s">
        <v>2141</v>
      </c>
      <c r="B3621" s="31">
        <v>27556700</v>
      </c>
      <c r="C3621" s="31"/>
      <c r="D3621" s="31">
        <v>11575600</v>
      </c>
      <c r="E3621" s="17"/>
      <c r="F3621" s="14">
        <f t="shared" si="122"/>
        <v>0.42006481182434763</v>
      </c>
    </row>
    <row r="3622" spans="1:6" ht="12.75">
      <c r="A3622" s="17" t="s">
        <v>467</v>
      </c>
      <c r="B3622" s="31">
        <v>59778100</v>
      </c>
      <c r="C3622" s="31"/>
      <c r="D3622" s="31">
        <v>29109250</v>
      </c>
      <c r="E3622" s="17"/>
      <c r="F3622" s="14">
        <f t="shared" si="122"/>
        <v>0.48695508890379585</v>
      </c>
    </row>
    <row r="3623" spans="1:6" ht="12.75">
      <c r="A3623" s="17" t="s">
        <v>468</v>
      </c>
      <c r="B3623" s="31">
        <v>7260400</v>
      </c>
      <c r="C3623" s="31"/>
      <c r="D3623" s="31">
        <v>4378460</v>
      </c>
      <c r="E3623" s="17"/>
      <c r="F3623" s="14">
        <f t="shared" si="122"/>
        <v>0.6030604374414633</v>
      </c>
    </row>
    <row r="3624" spans="1:6" ht="12.75">
      <c r="A3624" s="17" t="s">
        <v>469</v>
      </c>
      <c r="B3624" s="31">
        <v>45905300</v>
      </c>
      <c r="C3624" s="31"/>
      <c r="D3624" s="31">
        <v>23363925</v>
      </c>
      <c r="E3624" s="17"/>
      <c r="F3624" s="14">
        <f t="shared" si="122"/>
        <v>0.5089592051462467</v>
      </c>
    </row>
    <row r="3625" spans="1:6" ht="12.75">
      <c r="A3625" s="17" t="s">
        <v>470</v>
      </c>
      <c r="B3625" s="31">
        <v>20733300</v>
      </c>
      <c r="C3625" s="31"/>
      <c r="D3625" s="31">
        <v>12345540</v>
      </c>
      <c r="E3625" s="17"/>
      <c r="F3625" s="14">
        <f t="shared" si="122"/>
        <v>0.5954450087540334</v>
      </c>
    </row>
    <row r="3626" spans="1:6" ht="12.75">
      <c r="A3626" s="17" t="s">
        <v>2188</v>
      </c>
      <c r="B3626" s="31">
        <v>58222800</v>
      </c>
      <c r="C3626" s="31"/>
      <c r="D3626" s="31">
        <v>32825750</v>
      </c>
      <c r="E3626" s="17"/>
      <c r="F3626" s="14">
        <f t="shared" si="122"/>
        <v>0.5637954547015945</v>
      </c>
    </row>
    <row r="3627" spans="1:6" ht="12.75">
      <c r="A3627" s="8" t="s">
        <v>471</v>
      </c>
      <c r="B3627" s="37">
        <f>SUM(B3628:B3631)</f>
        <v>230893900</v>
      </c>
      <c r="C3627" s="37"/>
      <c r="D3627" s="37">
        <f>SUM(D3628:D3631)</f>
        <v>130903220</v>
      </c>
      <c r="E3627" s="37"/>
      <c r="F3627" s="10">
        <f t="shared" si="122"/>
        <v>0.5669410062370639</v>
      </c>
    </row>
    <row r="3628" spans="1:6" ht="12.75">
      <c r="A3628" s="17" t="s">
        <v>472</v>
      </c>
      <c r="B3628" s="31">
        <v>4215200</v>
      </c>
      <c r="C3628" s="31"/>
      <c r="D3628" s="31">
        <v>2206515</v>
      </c>
      <c r="E3628" s="17"/>
      <c r="F3628" s="14">
        <f t="shared" si="122"/>
        <v>0.5234662649459101</v>
      </c>
    </row>
    <row r="3629" spans="1:6" ht="12.75">
      <c r="A3629" s="17" t="s">
        <v>473</v>
      </c>
      <c r="B3629" s="31">
        <v>6760900</v>
      </c>
      <c r="C3629" s="31"/>
      <c r="D3629" s="31">
        <v>3760660</v>
      </c>
      <c r="E3629" s="17"/>
      <c r="F3629" s="14">
        <f t="shared" si="122"/>
        <v>0.5562365957195048</v>
      </c>
    </row>
    <row r="3630" spans="1:6" ht="12.75">
      <c r="A3630" s="17" t="s">
        <v>474</v>
      </c>
      <c r="B3630" s="31">
        <v>114683200</v>
      </c>
      <c r="C3630" s="31"/>
      <c r="D3630" s="31">
        <v>64737080</v>
      </c>
      <c r="E3630" s="17"/>
      <c r="F3630" s="14">
        <f t="shared" si="122"/>
        <v>0.5644861671107887</v>
      </c>
    </row>
    <row r="3631" spans="1:6" ht="12.75">
      <c r="A3631" s="17" t="s">
        <v>475</v>
      </c>
      <c r="B3631" s="31">
        <v>105234600</v>
      </c>
      <c r="C3631" s="31"/>
      <c r="D3631" s="31">
        <v>60198965</v>
      </c>
      <c r="E3631" s="17"/>
      <c r="F3631" s="14">
        <f t="shared" si="122"/>
        <v>0.5720453634070923</v>
      </c>
    </row>
    <row r="3632" spans="1:6" ht="12.75">
      <c r="A3632" s="8" t="s">
        <v>476</v>
      </c>
      <c r="B3632" s="37">
        <f>SUM(B3633:B3634)</f>
        <v>141290800</v>
      </c>
      <c r="C3632" s="37"/>
      <c r="D3632" s="37">
        <f>SUM(D3633:D3634)</f>
        <v>73452260</v>
      </c>
      <c r="E3632" s="37"/>
      <c r="F3632" s="10">
        <f t="shared" si="122"/>
        <v>0.5198658369830166</v>
      </c>
    </row>
    <row r="3633" spans="1:6" ht="12.75">
      <c r="A3633" s="17" t="s">
        <v>477</v>
      </c>
      <c r="B3633" s="31">
        <v>62115400</v>
      </c>
      <c r="C3633" s="31"/>
      <c r="D3633" s="31">
        <v>32614340</v>
      </c>
      <c r="E3633" s="17"/>
      <c r="F3633" s="14">
        <f t="shared" si="122"/>
        <v>0.5250604519974112</v>
      </c>
    </row>
    <row r="3634" spans="1:6" ht="12.75">
      <c r="A3634" s="17" t="s">
        <v>478</v>
      </c>
      <c r="B3634" s="31">
        <v>79175400</v>
      </c>
      <c r="C3634" s="31"/>
      <c r="D3634" s="31">
        <v>40837920</v>
      </c>
      <c r="E3634" s="17"/>
      <c r="F3634" s="14">
        <f t="shared" si="122"/>
        <v>0.5157905106889261</v>
      </c>
    </row>
    <row r="3635" spans="1:6" ht="12.75">
      <c r="A3635" s="8" t="s">
        <v>479</v>
      </c>
      <c r="B3635" s="37">
        <f>SUM(B3636:B3640)</f>
        <v>503375300</v>
      </c>
      <c r="C3635" s="37"/>
      <c r="D3635" s="37">
        <f>SUM(D3636:D3640)</f>
        <v>275782470</v>
      </c>
      <c r="E3635" s="37"/>
      <c r="F3635" s="10">
        <f t="shared" si="122"/>
        <v>0.5478665123219196</v>
      </c>
    </row>
    <row r="3636" spans="1:6" ht="12.75">
      <c r="A3636" s="17" t="s">
        <v>439</v>
      </c>
      <c r="B3636" s="31">
        <v>149663200</v>
      </c>
      <c r="C3636" s="31"/>
      <c r="D3636" s="31">
        <v>85956925</v>
      </c>
      <c r="E3636" s="17"/>
      <c r="F3636" s="14">
        <f t="shared" si="122"/>
        <v>0.5743357418523726</v>
      </c>
    </row>
    <row r="3637" spans="1:6" ht="12.75">
      <c r="A3637" s="17" t="s">
        <v>1624</v>
      </c>
      <c r="B3637" s="31">
        <v>24188300</v>
      </c>
      <c r="C3637" s="31"/>
      <c r="D3637" s="31">
        <v>12412985</v>
      </c>
      <c r="E3637" s="17"/>
      <c r="F3637" s="14">
        <f t="shared" si="122"/>
        <v>0.5131813728124754</v>
      </c>
    </row>
    <row r="3638" spans="1:6" ht="12.75">
      <c r="A3638" s="17" t="s">
        <v>480</v>
      </c>
      <c r="B3638" s="31">
        <v>118976900</v>
      </c>
      <c r="C3638" s="31"/>
      <c r="D3638" s="31">
        <v>69295915</v>
      </c>
      <c r="E3638" s="17"/>
      <c r="F3638" s="14">
        <f t="shared" si="122"/>
        <v>0.5824316737114515</v>
      </c>
    </row>
    <row r="3639" spans="1:6" ht="12.75">
      <c r="A3639" s="17" t="s">
        <v>640</v>
      </c>
      <c r="B3639" s="31">
        <v>41196300</v>
      </c>
      <c r="C3639" s="31"/>
      <c r="D3639" s="31">
        <v>20674035</v>
      </c>
      <c r="E3639" s="17"/>
      <c r="F3639" s="14">
        <f t="shared" si="122"/>
        <v>0.5018420343574544</v>
      </c>
    </row>
    <row r="3640" spans="1:6" ht="12.75">
      <c r="A3640" s="17" t="s">
        <v>481</v>
      </c>
      <c r="B3640" s="31">
        <v>169350600</v>
      </c>
      <c r="C3640" s="31"/>
      <c r="D3640" s="31">
        <v>87442610</v>
      </c>
      <c r="E3640" s="17"/>
      <c r="F3640" s="14">
        <f t="shared" si="122"/>
        <v>0.5163407156514356</v>
      </c>
    </row>
    <row r="3641" spans="1:6" ht="12.75">
      <c r="A3641" s="8" t="s">
        <v>482</v>
      </c>
      <c r="B3641" s="37">
        <f>SUM(B3642:B3646)</f>
        <v>221735100</v>
      </c>
      <c r="C3641" s="37"/>
      <c r="D3641" s="37">
        <f>SUM(D3642:D3646)</f>
        <v>107608135</v>
      </c>
      <c r="E3641" s="37"/>
      <c r="F3641" s="10">
        <f t="shared" si="122"/>
        <v>0.4853004102643199</v>
      </c>
    </row>
    <row r="3642" spans="1:6" ht="12.75">
      <c r="A3642" s="17" t="s">
        <v>483</v>
      </c>
      <c r="B3642" s="31">
        <v>31687800</v>
      </c>
      <c r="C3642" s="31"/>
      <c r="D3642" s="31">
        <v>14379220</v>
      </c>
      <c r="E3642" s="17"/>
      <c r="F3642" s="14">
        <f t="shared" si="122"/>
        <v>0.45377779460865064</v>
      </c>
    </row>
    <row r="3643" spans="1:6" ht="12.75">
      <c r="A3643" s="17" t="s">
        <v>2253</v>
      </c>
      <c r="B3643" s="31">
        <v>27494600</v>
      </c>
      <c r="C3643" s="31"/>
      <c r="D3643" s="31">
        <v>11450295</v>
      </c>
      <c r="E3643" s="17"/>
      <c r="F3643" s="14">
        <f t="shared" si="122"/>
        <v>0.41645614047849394</v>
      </c>
    </row>
    <row r="3644" spans="1:6" ht="12.75">
      <c r="A3644" s="17" t="s">
        <v>484</v>
      </c>
      <c r="B3644" s="31">
        <v>105100400</v>
      </c>
      <c r="C3644" s="31"/>
      <c r="D3644" s="31">
        <v>55500080</v>
      </c>
      <c r="E3644" s="17"/>
      <c r="F3644" s="14">
        <f t="shared" si="122"/>
        <v>0.5280672575936913</v>
      </c>
    </row>
    <row r="3645" spans="1:6" ht="12.75">
      <c r="A3645" s="17" t="s">
        <v>485</v>
      </c>
      <c r="B3645" s="31">
        <v>29465500</v>
      </c>
      <c r="C3645" s="31"/>
      <c r="D3645" s="31">
        <v>12769080</v>
      </c>
      <c r="E3645" s="17"/>
      <c r="F3645" s="14">
        <f t="shared" si="122"/>
        <v>0.4333569768033802</v>
      </c>
    </row>
    <row r="3646" spans="1:6" ht="12.75">
      <c r="A3646" s="17" t="s">
        <v>486</v>
      </c>
      <c r="B3646" s="31">
        <v>27986800</v>
      </c>
      <c r="C3646" s="31"/>
      <c r="D3646" s="31">
        <v>13509460</v>
      </c>
      <c r="E3646" s="17"/>
      <c r="F3646" s="14">
        <f t="shared" si="122"/>
        <v>0.48270827675904354</v>
      </c>
    </row>
    <row r="3647" spans="1:6" ht="12.75">
      <c r="A3647" s="8" t="s">
        <v>487</v>
      </c>
      <c r="B3647" s="37">
        <f>SUM(B3648:B3656)</f>
        <v>149209900</v>
      </c>
      <c r="C3647" s="37"/>
      <c r="D3647" s="37">
        <f>SUM(D3648:D3656)</f>
        <v>125366905</v>
      </c>
      <c r="E3647" s="37"/>
      <c r="F3647" s="10">
        <f t="shared" si="122"/>
        <v>0.8402050065042601</v>
      </c>
    </row>
    <row r="3648" spans="1:6" ht="12.75">
      <c r="A3648" s="17" t="s">
        <v>849</v>
      </c>
      <c r="B3648" s="31">
        <v>55311800</v>
      </c>
      <c r="C3648" s="31"/>
      <c r="D3648" s="31">
        <v>25979545</v>
      </c>
      <c r="E3648" s="17"/>
      <c r="F3648" s="14">
        <f t="shared" si="122"/>
        <v>0.46969263339829836</v>
      </c>
    </row>
    <row r="3649" spans="1:6" ht="12.75">
      <c r="A3649" s="17" t="s">
        <v>488</v>
      </c>
      <c r="B3649" s="31">
        <v>21327700</v>
      </c>
      <c r="C3649" s="31"/>
      <c r="D3649" s="31">
        <v>11536960</v>
      </c>
      <c r="E3649" s="17"/>
      <c r="F3649" s="14">
        <f t="shared" si="122"/>
        <v>0.5409378413987443</v>
      </c>
    </row>
    <row r="3650" spans="1:6" ht="12.75">
      <c r="A3650" s="17" t="s">
        <v>2597</v>
      </c>
      <c r="B3650" s="31">
        <v>9360400</v>
      </c>
      <c r="C3650" s="31"/>
      <c r="D3650" s="31">
        <v>8441200</v>
      </c>
      <c r="E3650" s="17"/>
      <c r="F3650" s="14">
        <f t="shared" si="122"/>
        <v>0.9017990684158796</v>
      </c>
    </row>
    <row r="3651" spans="1:6" ht="12.75">
      <c r="A3651" s="40" t="s">
        <v>1258</v>
      </c>
      <c r="B3651" s="31"/>
      <c r="C3651" s="31"/>
      <c r="D3651" s="31"/>
      <c r="E3651" s="17"/>
      <c r="F3651" s="14"/>
    </row>
    <row r="3652" spans="1:6" ht="12.75">
      <c r="A3652" s="17" t="s">
        <v>489</v>
      </c>
      <c r="B3652" s="31">
        <v>19532800</v>
      </c>
      <c r="C3652" s="31"/>
      <c r="D3652" s="31">
        <v>26955700</v>
      </c>
      <c r="E3652" s="17"/>
      <c r="F3652" s="14">
        <f>SUM(D3652/B3652)</f>
        <v>1.3800223214285714</v>
      </c>
    </row>
    <row r="3653" spans="1:6" ht="12.75">
      <c r="A3653" s="40" t="s">
        <v>1258</v>
      </c>
      <c r="B3653" s="31"/>
      <c r="C3653" s="31"/>
      <c r="D3653" s="31"/>
      <c r="E3653" s="17"/>
      <c r="F3653" s="14"/>
    </row>
    <row r="3654" spans="1:6" ht="12.75">
      <c r="A3654" s="17" t="s">
        <v>490</v>
      </c>
      <c r="B3654" s="31">
        <v>24279400</v>
      </c>
      <c r="C3654" s="31"/>
      <c r="D3654" s="31">
        <v>27016700</v>
      </c>
      <c r="E3654" s="17"/>
      <c r="F3654" s="14">
        <f>SUM(D3654/B3654)</f>
        <v>1.1127416657742777</v>
      </c>
    </row>
    <row r="3655" spans="1:6" ht="12.75">
      <c r="A3655" s="40" t="s">
        <v>1258</v>
      </c>
      <c r="B3655" s="31"/>
      <c r="C3655" s="31"/>
      <c r="D3655" s="31"/>
      <c r="E3655" s="17"/>
      <c r="F3655" s="14"/>
    </row>
    <row r="3656" spans="1:6" ht="12.75">
      <c r="A3656" s="17" t="s">
        <v>491</v>
      </c>
      <c r="B3656" s="31">
        <v>19397800</v>
      </c>
      <c r="C3656" s="31"/>
      <c r="D3656" s="31">
        <v>25436800</v>
      </c>
      <c r="E3656" s="17"/>
      <c r="F3656" s="14">
        <f>SUM(D3656/B3656)</f>
        <v>1.3113239645733021</v>
      </c>
    </row>
    <row r="3657" spans="1:6" ht="12.75">
      <c r="A3657" s="40" t="s">
        <v>1258</v>
      </c>
      <c r="B3657" s="31"/>
      <c r="C3657" s="31"/>
      <c r="D3657" s="31"/>
      <c r="E3657" s="17"/>
      <c r="F3657" s="14"/>
    </row>
    <row r="3658" spans="1:6" ht="12.75">
      <c r="A3658" s="17"/>
      <c r="B3658" s="17"/>
      <c r="C3658" s="17"/>
      <c r="D3658" s="17"/>
      <c r="E3658" s="17"/>
      <c r="F3658" s="14"/>
    </row>
    <row r="3659" spans="1:6" ht="12.75">
      <c r="A3659" s="17"/>
      <c r="B3659" s="17"/>
      <c r="C3659" s="17"/>
      <c r="D3659" s="17"/>
      <c r="E3659" s="17"/>
      <c r="F3659" s="14"/>
    </row>
    <row r="3660" spans="1:6" ht="15.75">
      <c r="A3660" s="23" t="s">
        <v>1688</v>
      </c>
      <c r="B3660" s="37">
        <f>+B3566+B3576+B3583+B3589+B3599+B3606+B3620+B3627+B3632+B3635+B3641+B3647</f>
        <v>3803318200</v>
      </c>
      <c r="C3660" s="37"/>
      <c r="D3660" s="37">
        <f>+D3566+D3576+D3583+D3589+D3599+D3606+D3620+D3627+D3632+D3635+D3641+D3647</f>
        <v>2087965026</v>
      </c>
      <c r="E3660" s="37"/>
      <c r="F3660" s="10">
        <f>SUM(D3660/B3660)</f>
        <v>0.5489851009573693</v>
      </c>
    </row>
    <row r="3661" spans="1:6" ht="15.75">
      <c r="A3661" s="23"/>
      <c r="B3661" s="65"/>
      <c r="C3661" s="65"/>
      <c r="D3661" s="65"/>
      <c r="E3661" s="65"/>
      <c r="F3661" s="14"/>
    </row>
    <row r="3662" spans="1:6" ht="15.75">
      <c r="A3662" s="23"/>
      <c r="B3662" s="65"/>
      <c r="C3662" s="65"/>
      <c r="D3662" s="65"/>
      <c r="E3662" s="65"/>
      <c r="F3662" s="90"/>
    </row>
    <row r="3663" spans="1:6" ht="12.75">
      <c r="A3663" s="17"/>
      <c r="B3663" s="17"/>
      <c r="C3663" s="17"/>
      <c r="D3663" s="17"/>
      <c r="E3663" s="17"/>
      <c r="F3663" s="33"/>
    </row>
    <row r="3664" spans="1:6" ht="12.75">
      <c r="A3664" s="17"/>
      <c r="B3664" s="17"/>
      <c r="C3664" s="17"/>
      <c r="D3664" s="17"/>
      <c r="E3664" s="17"/>
      <c r="F3664" s="33"/>
    </row>
    <row r="3665" spans="1:4" ht="12.75">
      <c r="A3665" s="17" t="s">
        <v>492</v>
      </c>
      <c r="B3665" s="17" t="s">
        <v>493</v>
      </c>
      <c r="C3665" s="17"/>
      <c r="D3665" s="38" t="s">
        <v>494</v>
      </c>
    </row>
    <row r="3666" spans="1:4" ht="12.75">
      <c r="A3666" s="17" t="s">
        <v>495</v>
      </c>
      <c r="B3666" s="17" t="s">
        <v>2330</v>
      </c>
      <c r="C3666" s="17"/>
      <c r="D3666" s="38" t="s">
        <v>2331</v>
      </c>
    </row>
    <row r="3667" spans="1:4" ht="12.75">
      <c r="A3667" s="17" t="s">
        <v>496</v>
      </c>
      <c r="B3667" s="17" t="s">
        <v>2330</v>
      </c>
      <c r="C3667" s="17"/>
      <c r="D3667" s="38" t="s">
        <v>2331</v>
      </c>
    </row>
    <row r="3668" spans="1:4" ht="12.75">
      <c r="A3668" s="17" t="s">
        <v>497</v>
      </c>
      <c r="B3668" s="17" t="s">
        <v>2330</v>
      </c>
      <c r="C3668" s="17"/>
      <c r="D3668" s="38" t="s">
        <v>2331</v>
      </c>
    </row>
    <row r="3669" spans="1:4" ht="12.75">
      <c r="A3669" s="17" t="s">
        <v>498</v>
      </c>
      <c r="B3669" s="17" t="s">
        <v>2330</v>
      </c>
      <c r="C3669" s="17"/>
      <c r="D3669" s="38" t="s">
        <v>2331</v>
      </c>
    </row>
    <row r="3673" spans="1:6" ht="12.75">
      <c r="A3673" s="46" t="s">
        <v>499</v>
      </c>
      <c r="B3673" s="47"/>
      <c r="C3673" s="47"/>
      <c r="D3673" s="47"/>
      <c r="E3673" s="47"/>
      <c r="F3673" s="48"/>
    </row>
    <row r="3674" spans="1:6" ht="12.75">
      <c r="A3674" s="49"/>
      <c r="B3674" s="11"/>
      <c r="C3674" s="11"/>
      <c r="D3674" s="11"/>
      <c r="E3674" s="11"/>
      <c r="F3674" s="45"/>
    </row>
    <row r="3675" spans="1:6" ht="12.75">
      <c r="A3675" s="20" t="s">
        <v>1448</v>
      </c>
      <c r="B3675" s="5">
        <v>2003</v>
      </c>
      <c r="C3675" s="5" t="s">
        <v>1449</v>
      </c>
      <c r="D3675" s="5">
        <v>2003</v>
      </c>
      <c r="E3675" s="20"/>
      <c r="F3675" s="50"/>
    </row>
    <row r="3676" spans="1:6" ht="13.5" thickBot="1">
      <c r="A3676" s="51" t="s">
        <v>1450</v>
      </c>
      <c r="B3676" s="52" t="s">
        <v>1451</v>
      </c>
      <c r="C3676" s="51"/>
      <c r="D3676" s="51" t="s">
        <v>1452</v>
      </c>
      <c r="E3676" s="51"/>
      <c r="F3676" s="53" t="s">
        <v>1453</v>
      </c>
    </row>
    <row r="3677" spans="1:6" ht="12.75">
      <c r="A3677" s="11"/>
      <c r="B3677" s="13"/>
      <c r="C3677" s="13"/>
      <c r="D3677" s="13"/>
      <c r="E3677" s="11"/>
      <c r="F3677" s="45"/>
    </row>
    <row r="3678" spans="1:6" ht="12.75">
      <c r="A3678" s="8" t="s">
        <v>500</v>
      </c>
      <c r="B3678" s="37">
        <f>SUM(B3679:B3690)</f>
        <v>570367300</v>
      </c>
      <c r="C3678" s="37"/>
      <c r="D3678" s="37">
        <f>SUM(D3679:D3690)</f>
        <v>115033240</v>
      </c>
      <c r="E3678" s="37"/>
      <c r="F3678" s="10">
        <f aca="true" t="shared" si="123" ref="F3678:F3700">SUM(D3678/B3678)</f>
        <v>0.2016827402272185</v>
      </c>
    </row>
    <row r="3679" spans="1:6" ht="12.75">
      <c r="A3679" s="17" t="s">
        <v>1322</v>
      </c>
      <c r="B3679" s="31">
        <v>31138100</v>
      </c>
      <c r="C3679" s="31"/>
      <c r="D3679" s="31">
        <v>5752300</v>
      </c>
      <c r="E3679" s="17"/>
      <c r="F3679" s="14">
        <f t="shared" si="123"/>
        <v>0.1847350994440894</v>
      </c>
    </row>
    <row r="3680" spans="1:6" ht="12.75">
      <c r="A3680" s="17" t="s">
        <v>501</v>
      </c>
      <c r="B3680" s="31">
        <v>22767100</v>
      </c>
      <c r="C3680" s="31"/>
      <c r="D3680" s="31">
        <v>5366770</v>
      </c>
      <c r="E3680" s="17"/>
      <c r="F3680" s="14">
        <f t="shared" si="123"/>
        <v>0.2357247958677214</v>
      </c>
    </row>
    <row r="3681" spans="1:6" ht="12.75">
      <c r="A3681" s="17" t="s">
        <v>837</v>
      </c>
      <c r="B3681" s="31">
        <v>26659100</v>
      </c>
      <c r="C3681" s="31"/>
      <c r="D3681" s="31">
        <v>4513220</v>
      </c>
      <c r="E3681" s="17"/>
      <c r="F3681" s="14">
        <f t="shared" si="123"/>
        <v>0.16929378711209306</v>
      </c>
    </row>
    <row r="3682" spans="1:6" ht="12.75">
      <c r="A3682" s="17" t="s">
        <v>98</v>
      </c>
      <c r="B3682" s="31">
        <v>67606000</v>
      </c>
      <c r="C3682" s="31"/>
      <c r="D3682" s="31">
        <v>13364920</v>
      </c>
      <c r="E3682" s="17"/>
      <c r="F3682" s="14">
        <f t="shared" si="123"/>
        <v>0.19768837085465787</v>
      </c>
    </row>
    <row r="3683" spans="1:6" ht="12.75">
      <c r="A3683" s="17" t="s">
        <v>113</v>
      </c>
      <c r="B3683" s="31">
        <v>80556700</v>
      </c>
      <c r="C3683" s="31"/>
      <c r="D3683" s="31">
        <v>15850280</v>
      </c>
      <c r="E3683" s="17"/>
      <c r="F3683" s="14">
        <f t="shared" si="123"/>
        <v>0.19675930121268623</v>
      </c>
    </row>
    <row r="3684" spans="1:6" ht="12.75">
      <c r="A3684" s="17" t="s">
        <v>502</v>
      </c>
      <c r="B3684" s="31">
        <v>21471600</v>
      </c>
      <c r="C3684" s="31"/>
      <c r="D3684" s="31">
        <v>5167250</v>
      </c>
      <c r="E3684" s="17"/>
      <c r="F3684" s="14">
        <f t="shared" si="123"/>
        <v>0.24065509789675665</v>
      </c>
    </row>
    <row r="3685" spans="1:6" ht="12.75">
      <c r="A3685" s="17" t="s">
        <v>503</v>
      </c>
      <c r="B3685" s="31">
        <v>38016600</v>
      </c>
      <c r="C3685" s="31"/>
      <c r="D3685" s="31">
        <v>7847570</v>
      </c>
      <c r="E3685" s="17"/>
      <c r="F3685" s="14">
        <f t="shared" si="123"/>
        <v>0.2064248249448925</v>
      </c>
    </row>
    <row r="3686" spans="1:6" ht="12.75">
      <c r="A3686" s="17" t="s">
        <v>504</v>
      </c>
      <c r="B3686" s="31">
        <v>77481500</v>
      </c>
      <c r="C3686" s="31"/>
      <c r="D3686" s="31">
        <v>17629860</v>
      </c>
      <c r="E3686" s="17"/>
      <c r="F3686" s="14">
        <f t="shared" si="123"/>
        <v>0.22753637965191692</v>
      </c>
    </row>
    <row r="3687" spans="1:6" ht="12.75">
      <c r="A3687" s="17" t="s">
        <v>1105</v>
      </c>
      <c r="B3687" s="31">
        <v>62776100</v>
      </c>
      <c r="C3687" s="31"/>
      <c r="D3687" s="31">
        <v>13134790</v>
      </c>
      <c r="E3687" s="17"/>
      <c r="F3687" s="14">
        <f t="shared" si="123"/>
        <v>0.20923233523586204</v>
      </c>
    </row>
    <row r="3688" spans="1:6" ht="12.75">
      <c r="A3688" s="17" t="s">
        <v>296</v>
      </c>
      <c r="B3688" s="31">
        <v>54656500</v>
      </c>
      <c r="C3688" s="31"/>
      <c r="D3688" s="31">
        <v>10803200</v>
      </c>
      <c r="E3688" s="17"/>
      <c r="F3688" s="14">
        <f t="shared" si="123"/>
        <v>0.19765627144072526</v>
      </c>
    </row>
    <row r="3689" spans="1:6" ht="12.75">
      <c r="A3689" s="17" t="s">
        <v>505</v>
      </c>
      <c r="B3689" s="31">
        <v>37614100</v>
      </c>
      <c r="C3689" s="31"/>
      <c r="D3689" s="31">
        <v>7750020</v>
      </c>
      <c r="E3689" s="17"/>
      <c r="F3689" s="14">
        <f t="shared" si="123"/>
        <v>0.20604028808345806</v>
      </c>
    </row>
    <row r="3690" spans="1:6" ht="12.75">
      <c r="A3690" s="17" t="s">
        <v>506</v>
      </c>
      <c r="B3690" s="31">
        <v>49623900</v>
      </c>
      <c r="C3690" s="31"/>
      <c r="D3690" s="31">
        <v>7853060</v>
      </c>
      <c r="E3690" s="17"/>
      <c r="F3690" s="14">
        <f t="shared" si="123"/>
        <v>0.15825156829672798</v>
      </c>
    </row>
    <row r="3691" spans="1:6" ht="12.75">
      <c r="A3691" s="8" t="s">
        <v>507</v>
      </c>
      <c r="B3691" s="37">
        <f>SUM(B3692:B3700)</f>
        <v>784330200</v>
      </c>
      <c r="C3691" s="37"/>
      <c r="D3691" s="37">
        <f>SUM(D3692:D3700)</f>
        <v>172936100</v>
      </c>
      <c r="E3691" s="37"/>
      <c r="F3691" s="10">
        <f t="shared" si="123"/>
        <v>0.22048889613073677</v>
      </c>
    </row>
    <row r="3692" spans="1:6" ht="12.75">
      <c r="A3692" s="17" t="s">
        <v>919</v>
      </c>
      <c r="B3692" s="31">
        <v>44839900</v>
      </c>
      <c r="C3692" s="31"/>
      <c r="D3692" s="31">
        <v>7445220</v>
      </c>
      <c r="E3692" s="17"/>
      <c r="F3692" s="14">
        <f t="shared" si="123"/>
        <v>0.16604006699390497</v>
      </c>
    </row>
    <row r="3693" spans="1:6" ht="12.75">
      <c r="A3693" s="17" t="s">
        <v>508</v>
      </c>
      <c r="B3693" s="31">
        <v>15582800</v>
      </c>
      <c r="C3693" s="31"/>
      <c r="D3693" s="31">
        <v>3108790</v>
      </c>
      <c r="E3693" s="17"/>
      <c r="F3693" s="14">
        <f t="shared" si="123"/>
        <v>0.19950137330903303</v>
      </c>
    </row>
    <row r="3694" spans="1:6" ht="12.75">
      <c r="A3694" s="17" t="s">
        <v>1339</v>
      </c>
      <c r="B3694" s="31">
        <v>46019100</v>
      </c>
      <c r="C3694" s="31"/>
      <c r="D3694" s="31">
        <v>8880630</v>
      </c>
      <c r="E3694" s="17"/>
      <c r="F3694" s="14">
        <f t="shared" si="123"/>
        <v>0.19297704648721944</v>
      </c>
    </row>
    <row r="3695" spans="1:6" ht="12.75">
      <c r="A3695" s="17" t="s">
        <v>171</v>
      </c>
      <c r="B3695" s="31">
        <v>255122400</v>
      </c>
      <c r="C3695" s="31"/>
      <c r="D3695" s="31">
        <v>58844460</v>
      </c>
      <c r="E3695" s="17"/>
      <c r="F3695" s="14">
        <f t="shared" si="123"/>
        <v>0.23065187533513326</v>
      </c>
    </row>
    <row r="3696" spans="1:6" ht="12.75">
      <c r="A3696" s="17" t="s">
        <v>282</v>
      </c>
      <c r="B3696" s="31">
        <v>138713700</v>
      </c>
      <c r="C3696" s="31"/>
      <c r="D3696" s="31">
        <v>29462420</v>
      </c>
      <c r="E3696" s="17"/>
      <c r="F3696" s="14">
        <f t="shared" si="123"/>
        <v>0.2123973335005843</v>
      </c>
    </row>
    <row r="3697" spans="1:6" ht="12.75">
      <c r="A3697" s="17" t="s">
        <v>509</v>
      </c>
      <c r="B3697" s="31">
        <v>109379100</v>
      </c>
      <c r="C3697" s="31"/>
      <c r="D3697" s="31">
        <v>25445770</v>
      </c>
      <c r="E3697" s="17"/>
      <c r="F3697" s="14">
        <f t="shared" si="123"/>
        <v>0.23263831938642757</v>
      </c>
    </row>
    <row r="3698" spans="1:6" ht="12.75">
      <c r="A3698" s="17" t="s">
        <v>510</v>
      </c>
      <c r="B3698" s="31">
        <v>61848300</v>
      </c>
      <c r="C3698" s="31"/>
      <c r="D3698" s="31">
        <v>20022310</v>
      </c>
      <c r="E3698" s="17"/>
      <c r="F3698" s="14">
        <f t="shared" si="123"/>
        <v>0.3237325844040984</v>
      </c>
    </row>
    <row r="3699" spans="1:6" ht="12.75">
      <c r="A3699" s="17" t="s">
        <v>165</v>
      </c>
      <c r="B3699" s="31">
        <v>46573800</v>
      </c>
      <c r="C3699" s="31"/>
      <c r="D3699" s="31">
        <v>8743130</v>
      </c>
      <c r="E3699" s="17"/>
      <c r="F3699" s="14">
        <f t="shared" si="123"/>
        <v>0.18772636117302002</v>
      </c>
    </row>
    <row r="3700" spans="1:6" ht="12.75">
      <c r="A3700" s="17" t="s">
        <v>40</v>
      </c>
      <c r="B3700" s="31">
        <v>66251100</v>
      </c>
      <c r="C3700" s="31"/>
      <c r="D3700" s="31">
        <v>10983370</v>
      </c>
      <c r="E3700" s="17"/>
      <c r="F3700" s="14">
        <f t="shared" si="123"/>
        <v>0.16578396434172413</v>
      </c>
    </row>
    <row r="3701" spans="1:6" ht="12.75">
      <c r="A3701" s="17"/>
      <c r="B3701" s="31"/>
      <c r="C3701" s="31"/>
      <c r="D3701" s="31"/>
      <c r="E3701" s="17"/>
      <c r="F3701" s="14"/>
    </row>
    <row r="3702" spans="1:6" ht="12.75">
      <c r="A3702" s="17"/>
      <c r="B3702" s="17"/>
      <c r="C3702" s="17"/>
      <c r="D3702" s="17"/>
      <c r="E3702" s="17"/>
      <c r="F3702" s="14"/>
    </row>
    <row r="3703" spans="1:6" ht="15.75">
      <c r="A3703" s="23" t="s">
        <v>1688</v>
      </c>
      <c r="B3703" s="37">
        <f>+B3678+B3691</f>
        <v>1354697500</v>
      </c>
      <c r="C3703" s="37"/>
      <c r="D3703" s="37">
        <f>+D3678+D3691</f>
        <v>287969340</v>
      </c>
      <c r="E3703" s="37"/>
      <c r="F3703" s="10">
        <f>SUM(D3703/B3703)</f>
        <v>0.21257095403217324</v>
      </c>
    </row>
    <row r="3706" spans="1:6" ht="12.75">
      <c r="A3706" s="46" t="s">
        <v>511</v>
      </c>
      <c r="B3706" s="47"/>
      <c r="C3706" s="47"/>
      <c r="D3706" s="47"/>
      <c r="E3706" s="47"/>
      <c r="F3706" s="48"/>
    </row>
    <row r="3707" spans="1:6" ht="12.75">
      <c r="A3707" s="49"/>
      <c r="B3707" s="11"/>
      <c r="C3707" s="11"/>
      <c r="D3707" s="11"/>
      <c r="E3707" s="11"/>
      <c r="F3707" s="45"/>
    </row>
    <row r="3708" spans="1:6" ht="12.75">
      <c r="A3708" s="20" t="s">
        <v>1448</v>
      </c>
      <c r="B3708" s="5">
        <v>2003</v>
      </c>
      <c r="C3708" s="5" t="s">
        <v>1449</v>
      </c>
      <c r="D3708" s="5">
        <v>2003</v>
      </c>
      <c r="E3708" s="20"/>
      <c r="F3708" s="50"/>
    </row>
    <row r="3709" spans="1:6" ht="13.5" thickBot="1">
      <c r="A3709" s="51" t="s">
        <v>1450</v>
      </c>
      <c r="B3709" s="52" t="s">
        <v>1451</v>
      </c>
      <c r="C3709" s="51"/>
      <c r="D3709" s="51" t="s">
        <v>1452</v>
      </c>
      <c r="E3709" s="51"/>
      <c r="F3709" s="53" t="s">
        <v>1453</v>
      </c>
    </row>
    <row r="3710" spans="1:6" ht="12.75">
      <c r="A3710" s="11"/>
      <c r="B3710" s="13"/>
      <c r="C3710" s="13"/>
      <c r="D3710" s="13"/>
      <c r="E3710" s="11"/>
      <c r="F3710" s="45"/>
    </row>
    <row r="3711" spans="1:6" ht="12.75">
      <c r="A3711" s="8" t="s">
        <v>512</v>
      </c>
      <c r="B3711" s="37">
        <f>SUM(B3712:B3717)</f>
        <v>177610100</v>
      </c>
      <c r="C3711" s="37"/>
      <c r="D3711" s="37">
        <f>SUM(D3712:D3717)</f>
        <v>93753930</v>
      </c>
      <c r="E3711" s="37"/>
      <c r="F3711" s="10">
        <f aca="true" t="shared" si="124" ref="F3711:F3742">SUM(D3711/B3711)</f>
        <v>0.5278637307225208</v>
      </c>
    </row>
    <row r="3712" spans="1:6" ht="12.75">
      <c r="A3712" s="17" t="s">
        <v>2233</v>
      </c>
      <c r="B3712" s="31">
        <v>28575400</v>
      </c>
      <c r="C3712" s="31"/>
      <c r="D3712" s="31">
        <v>15944880</v>
      </c>
      <c r="E3712" s="17"/>
      <c r="F3712" s="14">
        <f t="shared" si="124"/>
        <v>0.5579932389397874</v>
      </c>
    </row>
    <row r="3713" spans="1:6" ht="12.75">
      <c r="A3713" s="17" t="s">
        <v>513</v>
      </c>
      <c r="B3713" s="31">
        <v>50057200</v>
      </c>
      <c r="C3713" s="31"/>
      <c r="D3713" s="31">
        <v>24790940</v>
      </c>
      <c r="E3713" s="17"/>
      <c r="F3713" s="14">
        <f t="shared" si="124"/>
        <v>0.49525223144722436</v>
      </c>
    </row>
    <row r="3714" spans="1:6" ht="12.75">
      <c r="A3714" s="17" t="s">
        <v>519</v>
      </c>
      <c r="B3714" s="31">
        <v>79403000</v>
      </c>
      <c r="C3714" s="31"/>
      <c r="D3714" s="31">
        <v>42031080</v>
      </c>
      <c r="E3714" s="17"/>
      <c r="F3714" s="14">
        <f t="shared" si="124"/>
        <v>0.5293386899739304</v>
      </c>
    </row>
    <row r="3715" spans="1:6" ht="12.75">
      <c r="A3715" s="17" t="s">
        <v>520</v>
      </c>
      <c r="B3715" s="31">
        <v>4118900</v>
      </c>
      <c r="C3715" s="31"/>
      <c r="D3715" s="31">
        <v>2661910</v>
      </c>
      <c r="E3715" s="17"/>
      <c r="F3715" s="14">
        <f t="shared" si="124"/>
        <v>0.6462672072640754</v>
      </c>
    </row>
    <row r="3716" spans="1:6" ht="12.75">
      <c r="A3716" s="17" t="s">
        <v>521</v>
      </c>
      <c r="B3716" s="31">
        <v>2893000</v>
      </c>
      <c r="C3716" s="31"/>
      <c r="D3716" s="31">
        <v>1299440</v>
      </c>
      <c r="E3716" s="17"/>
      <c r="F3716" s="14">
        <f t="shared" si="124"/>
        <v>0.4491669547182855</v>
      </c>
    </row>
    <row r="3717" spans="1:6" ht="12.75">
      <c r="A3717" s="17" t="s">
        <v>2088</v>
      </c>
      <c r="B3717" s="31">
        <v>12562600</v>
      </c>
      <c r="C3717" s="31"/>
      <c r="D3717" s="31">
        <v>7025680</v>
      </c>
      <c r="E3717" s="17"/>
      <c r="F3717" s="14">
        <f t="shared" si="124"/>
        <v>0.5592536576823269</v>
      </c>
    </row>
    <row r="3718" spans="1:6" ht="12.75">
      <c r="A3718" s="8" t="s">
        <v>522</v>
      </c>
      <c r="B3718" s="37">
        <f>SUM(B3719:B3721)</f>
        <v>202856500</v>
      </c>
      <c r="C3718" s="37"/>
      <c r="D3718" s="37">
        <f>SUM(D3719:D3721)</f>
        <v>106146270</v>
      </c>
      <c r="E3718" s="37"/>
      <c r="F3718" s="10">
        <f t="shared" si="124"/>
        <v>0.5232579187750948</v>
      </c>
    </row>
    <row r="3719" spans="1:6" ht="12.75">
      <c r="A3719" s="17" t="s">
        <v>523</v>
      </c>
      <c r="B3719" s="31">
        <v>3155200</v>
      </c>
      <c r="C3719" s="31"/>
      <c r="D3719" s="31">
        <v>1712810</v>
      </c>
      <c r="E3719" s="17"/>
      <c r="F3719" s="14">
        <f t="shared" si="124"/>
        <v>0.5428530679513185</v>
      </c>
    </row>
    <row r="3720" spans="1:6" ht="12.75">
      <c r="A3720" s="17" t="s">
        <v>1357</v>
      </c>
      <c r="B3720" s="31">
        <v>187501200</v>
      </c>
      <c r="C3720" s="31"/>
      <c r="D3720" s="31">
        <v>97241450</v>
      </c>
      <c r="E3720" s="17"/>
      <c r="F3720" s="14">
        <f t="shared" si="124"/>
        <v>0.5186177475130825</v>
      </c>
    </row>
    <row r="3721" spans="1:6" ht="12.75">
      <c r="A3721" s="17" t="s">
        <v>524</v>
      </c>
      <c r="B3721" s="31">
        <v>12200100</v>
      </c>
      <c r="C3721" s="31"/>
      <c r="D3721" s="31">
        <v>7192010</v>
      </c>
      <c r="E3721" s="17"/>
      <c r="F3721" s="14">
        <f t="shared" si="124"/>
        <v>0.5895041843919312</v>
      </c>
    </row>
    <row r="3722" spans="1:6" ht="12.75">
      <c r="A3722" s="8" t="s">
        <v>525</v>
      </c>
      <c r="B3722" s="37">
        <f>SUM(B3723:B3730)</f>
        <v>160593900</v>
      </c>
      <c r="C3722" s="37"/>
      <c r="D3722" s="37">
        <f>SUM(D3723:D3730)</f>
        <v>88405830</v>
      </c>
      <c r="E3722" s="37"/>
      <c r="F3722" s="10">
        <f t="shared" si="124"/>
        <v>0.5504930760134725</v>
      </c>
    </row>
    <row r="3723" spans="1:6" ht="12.75">
      <c r="A3723" s="17" t="s">
        <v>526</v>
      </c>
      <c r="B3723" s="31">
        <v>1209000</v>
      </c>
      <c r="C3723" s="31"/>
      <c r="D3723" s="31">
        <v>616630</v>
      </c>
      <c r="E3723" s="17"/>
      <c r="F3723" s="14">
        <f t="shared" si="124"/>
        <v>0.5100330851943755</v>
      </c>
    </row>
    <row r="3724" spans="1:6" ht="12.75">
      <c r="A3724" s="17" t="s">
        <v>527</v>
      </c>
      <c r="B3724" s="31">
        <v>5783300</v>
      </c>
      <c r="C3724" s="31"/>
      <c r="D3724" s="31">
        <v>3522750</v>
      </c>
      <c r="E3724" s="17"/>
      <c r="F3724" s="14">
        <f t="shared" si="124"/>
        <v>0.6091245482682898</v>
      </c>
    </row>
    <row r="3725" spans="1:6" ht="12.75">
      <c r="A3725" s="17" t="s">
        <v>528</v>
      </c>
      <c r="B3725" s="31">
        <v>20906800</v>
      </c>
      <c r="C3725" s="31"/>
      <c r="D3725" s="31">
        <v>10514350</v>
      </c>
      <c r="E3725" s="17"/>
      <c r="F3725" s="14">
        <f t="shared" si="124"/>
        <v>0.5029153194176057</v>
      </c>
    </row>
    <row r="3726" spans="1:6" ht="12.75">
      <c r="A3726" s="17" t="s">
        <v>529</v>
      </c>
      <c r="B3726" s="31">
        <v>14560400</v>
      </c>
      <c r="C3726" s="31"/>
      <c r="D3726" s="31">
        <v>7957170</v>
      </c>
      <c r="E3726" s="17"/>
      <c r="F3726" s="14">
        <f t="shared" si="124"/>
        <v>0.5464939150023351</v>
      </c>
    </row>
    <row r="3727" spans="1:6" ht="12.75">
      <c r="A3727" s="17" t="s">
        <v>530</v>
      </c>
      <c r="B3727" s="31">
        <v>39350300</v>
      </c>
      <c r="C3727" s="31"/>
      <c r="D3727" s="31">
        <v>23475420</v>
      </c>
      <c r="E3727" s="17"/>
      <c r="F3727" s="14">
        <f t="shared" si="124"/>
        <v>0.5965753755371623</v>
      </c>
    </row>
    <row r="3728" spans="1:6" ht="12.75">
      <c r="A3728" s="17" t="s">
        <v>172</v>
      </c>
      <c r="B3728" s="31">
        <v>16875400</v>
      </c>
      <c r="C3728" s="31"/>
      <c r="D3728" s="31">
        <v>8996840</v>
      </c>
      <c r="E3728" s="17"/>
      <c r="F3728" s="14">
        <f t="shared" si="124"/>
        <v>0.5331334368370527</v>
      </c>
    </row>
    <row r="3729" spans="1:6" ht="12.75">
      <c r="A3729" s="17" t="s">
        <v>1305</v>
      </c>
      <c r="B3729" s="31">
        <v>57762200</v>
      </c>
      <c r="C3729" s="31"/>
      <c r="D3729" s="31">
        <v>31222520</v>
      </c>
      <c r="E3729" s="17"/>
      <c r="F3729" s="14">
        <f t="shared" si="124"/>
        <v>0.5405355059190958</v>
      </c>
    </row>
    <row r="3730" spans="1:6" ht="12.75">
      <c r="A3730" s="17" t="s">
        <v>531</v>
      </c>
      <c r="B3730" s="31">
        <v>4146500</v>
      </c>
      <c r="C3730" s="31"/>
      <c r="D3730" s="31">
        <v>2100150</v>
      </c>
      <c r="E3730" s="17"/>
      <c r="F3730" s="14">
        <f t="shared" si="124"/>
        <v>0.5064873990112143</v>
      </c>
    </row>
    <row r="3731" spans="1:6" ht="12.75">
      <c r="A3731" s="8" t="s">
        <v>532</v>
      </c>
      <c r="B3731" s="37">
        <f>SUM(B3732:B3737)</f>
        <v>223190900</v>
      </c>
      <c r="C3731" s="37"/>
      <c r="D3731" s="37">
        <f>SUM(D3732:D3737)</f>
        <v>126606830</v>
      </c>
      <c r="E3731" s="37"/>
      <c r="F3731" s="10">
        <f t="shared" si="124"/>
        <v>0.5672580288891707</v>
      </c>
    </row>
    <row r="3732" spans="1:6" ht="12.75">
      <c r="A3732" s="17" t="s">
        <v>533</v>
      </c>
      <c r="B3732" s="31">
        <v>17144900</v>
      </c>
      <c r="C3732" s="31"/>
      <c r="D3732" s="31">
        <v>9200080</v>
      </c>
      <c r="E3732" s="17"/>
      <c r="F3732" s="14">
        <f t="shared" si="124"/>
        <v>0.536607387619642</v>
      </c>
    </row>
    <row r="3733" spans="1:6" ht="12.75">
      <c r="A3733" s="17" t="s">
        <v>534</v>
      </c>
      <c r="B3733" s="31">
        <v>11941200</v>
      </c>
      <c r="C3733" s="31"/>
      <c r="D3733" s="31">
        <v>6930760</v>
      </c>
      <c r="E3733" s="17"/>
      <c r="F3733" s="14">
        <f t="shared" si="124"/>
        <v>0.5804073292466418</v>
      </c>
    </row>
    <row r="3734" spans="1:6" ht="12.75">
      <c r="A3734" s="17" t="s">
        <v>535</v>
      </c>
      <c r="B3734" s="31">
        <v>106429200</v>
      </c>
      <c r="C3734" s="31"/>
      <c r="D3734" s="31">
        <v>59619180</v>
      </c>
      <c r="E3734" s="17"/>
      <c r="F3734" s="14">
        <f t="shared" si="124"/>
        <v>0.5601769063377344</v>
      </c>
    </row>
    <row r="3735" spans="1:6" ht="12.75">
      <c r="A3735" s="17" t="s">
        <v>536</v>
      </c>
      <c r="B3735" s="31">
        <v>24352200</v>
      </c>
      <c r="C3735" s="31"/>
      <c r="D3735" s="31">
        <v>12908930</v>
      </c>
      <c r="E3735" s="17"/>
      <c r="F3735" s="14">
        <f t="shared" si="124"/>
        <v>0.5300929690130666</v>
      </c>
    </row>
    <row r="3736" spans="1:6" ht="12.75">
      <c r="A3736" s="17" t="s">
        <v>537</v>
      </c>
      <c r="B3736" s="31">
        <v>57029200</v>
      </c>
      <c r="C3736" s="31"/>
      <c r="D3736" s="31">
        <v>34127410</v>
      </c>
      <c r="E3736" s="17"/>
      <c r="F3736" s="14">
        <f t="shared" si="124"/>
        <v>0.5984199322452358</v>
      </c>
    </row>
    <row r="3737" spans="1:6" ht="12.75">
      <c r="A3737" s="17" t="s">
        <v>538</v>
      </c>
      <c r="B3737" s="31">
        <v>6294200</v>
      </c>
      <c r="C3737" s="31"/>
      <c r="D3737" s="31">
        <v>3820470</v>
      </c>
      <c r="E3737" s="17"/>
      <c r="F3737" s="14">
        <f t="shared" si="124"/>
        <v>0.6069826189190048</v>
      </c>
    </row>
    <row r="3738" spans="1:6" ht="12.75">
      <c r="A3738" s="8" t="s">
        <v>539</v>
      </c>
      <c r="B3738" s="37">
        <f>SUM(B3739:B3746)</f>
        <v>334043700</v>
      </c>
      <c r="C3738" s="37"/>
      <c r="D3738" s="37">
        <f>SUM(D3739:D3746)</f>
        <v>178862760</v>
      </c>
      <c r="E3738" s="37"/>
      <c r="F3738" s="10">
        <f t="shared" si="124"/>
        <v>0.5354471884965949</v>
      </c>
    </row>
    <row r="3739" spans="1:6" ht="12.75">
      <c r="A3739" s="17" t="s">
        <v>540</v>
      </c>
      <c r="B3739" s="31">
        <v>26891800</v>
      </c>
      <c r="C3739" s="31"/>
      <c r="D3739" s="31">
        <v>14817310</v>
      </c>
      <c r="E3739" s="17"/>
      <c r="F3739" s="14">
        <f t="shared" si="124"/>
        <v>0.5509973300411278</v>
      </c>
    </row>
    <row r="3740" spans="1:6" ht="12.75">
      <c r="A3740" s="17" t="s">
        <v>541</v>
      </c>
      <c r="B3740" s="31">
        <v>984500</v>
      </c>
      <c r="C3740" s="31"/>
      <c r="D3740" s="31">
        <v>580320</v>
      </c>
      <c r="E3740" s="17"/>
      <c r="F3740" s="14">
        <f t="shared" si="124"/>
        <v>0.5894565769426104</v>
      </c>
    </row>
    <row r="3741" spans="1:6" ht="12.75">
      <c r="A3741" s="17" t="s">
        <v>504</v>
      </c>
      <c r="B3741" s="31">
        <v>155007600</v>
      </c>
      <c r="C3741" s="31"/>
      <c r="D3741" s="31">
        <v>79990670</v>
      </c>
      <c r="E3741" s="17"/>
      <c r="F3741" s="14">
        <f t="shared" si="124"/>
        <v>0.5160435359298512</v>
      </c>
    </row>
    <row r="3742" spans="1:6" ht="12.75">
      <c r="A3742" s="17" t="s">
        <v>1264</v>
      </c>
      <c r="B3742" s="31">
        <v>53015500</v>
      </c>
      <c r="C3742" s="31"/>
      <c r="D3742" s="31">
        <v>25161970</v>
      </c>
      <c r="E3742" s="17"/>
      <c r="F3742" s="14">
        <f t="shared" si="124"/>
        <v>0.47461534834152275</v>
      </c>
    </row>
    <row r="3743" spans="1:6" ht="12.75">
      <c r="A3743" s="17" t="s">
        <v>1417</v>
      </c>
      <c r="B3743" s="31">
        <v>5341700</v>
      </c>
      <c r="C3743" s="31"/>
      <c r="D3743" s="31">
        <v>2742030</v>
      </c>
      <c r="E3743" s="17"/>
      <c r="F3743" s="14">
        <f aca="true" t="shared" si="125" ref="F3743:F3761">SUM(D3743/B3743)</f>
        <v>0.5133253458636764</v>
      </c>
    </row>
    <row r="3744" spans="1:6" ht="12.75">
      <c r="A3744" s="17" t="s">
        <v>1418</v>
      </c>
      <c r="B3744" s="31">
        <v>15306700</v>
      </c>
      <c r="C3744" s="31"/>
      <c r="D3744" s="31">
        <v>8139180</v>
      </c>
      <c r="E3744" s="17"/>
      <c r="F3744" s="14">
        <f t="shared" si="125"/>
        <v>0.531739695688816</v>
      </c>
    </row>
    <row r="3745" spans="1:6" ht="12.75">
      <c r="A3745" s="17" t="s">
        <v>1419</v>
      </c>
      <c r="B3745" s="31">
        <v>41355800</v>
      </c>
      <c r="C3745" s="31"/>
      <c r="D3745" s="31">
        <v>26622080</v>
      </c>
      <c r="E3745" s="17"/>
      <c r="F3745" s="14">
        <f t="shared" si="125"/>
        <v>0.6437326807847993</v>
      </c>
    </row>
    <row r="3746" spans="1:6" ht="12.75">
      <c r="A3746" s="17" t="s">
        <v>1420</v>
      </c>
      <c r="B3746" s="31">
        <v>36140100</v>
      </c>
      <c r="C3746" s="31"/>
      <c r="D3746" s="31">
        <v>20809200</v>
      </c>
      <c r="E3746" s="17"/>
      <c r="F3746" s="14">
        <f t="shared" si="125"/>
        <v>0.5757925406957922</v>
      </c>
    </row>
    <row r="3747" spans="1:6" ht="12.75">
      <c r="A3747" s="8" t="s">
        <v>1421</v>
      </c>
      <c r="B3747" s="37">
        <f>SUM(B3748:B3749)</f>
        <v>70056300</v>
      </c>
      <c r="C3747" s="37"/>
      <c r="D3747" s="37">
        <f>SUM(D3748:D3749)</f>
        <v>40481140</v>
      </c>
      <c r="E3747" s="37"/>
      <c r="F3747" s="10">
        <f t="shared" si="125"/>
        <v>0.5778372537516254</v>
      </c>
    </row>
    <row r="3748" spans="1:6" ht="12.75">
      <c r="A3748" s="17" t="s">
        <v>1422</v>
      </c>
      <c r="B3748" s="31">
        <v>53361000</v>
      </c>
      <c r="C3748" s="31"/>
      <c r="D3748" s="31">
        <v>31365720</v>
      </c>
      <c r="E3748" s="17"/>
      <c r="F3748" s="14">
        <f t="shared" si="125"/>
        <v>0.5878023275425873</v>
      </c>
    </row>
    <row r="3749" spans="1:6" ht="12.75">
      <c r="A3749" s="17" t="s">
        <v>1423</v>
      </c>
      <c r="B3749" s="31">
        <v>16695300</v>
      </c>
      <c r="C3749" s="31"/>
      <c r="D3749" s="31">
        <v>9115420</v>
      </c>
      <c r="E3749" s="17"/>
      <c r="F3749" s="14">
        <f t="shared" si="125"/>
        <v>0.5459871940007068</v>
      </c>
    </row>
    <row r="3750" spans="1:6" ht="12.75">
      <c r="A3750" s="8" t="s">
        <v>1424</v>
      </c>
      <c r="B3750" s="37">
        <f>SUM(B3751:B3752)</f>
        <v>84904800</v>
      </c>
      <c r="C3750" s="37"/>
      <c r="D3750" s="37">
        <f>SUM(D3751:D3752)</f>
        <v>50857360</v>
      </c>
      <c r="E3750" s="37"/>
      <c r="F3750" s="10">
        <f t="shared" si="125"/>
        <v>0.5989927542376874</v>
      </c>
    </row>
    <row r="3751" spans="1:6" ht="12.75">
      <c r="A3751" s="17" t="s">
        <v>1425</v>
      </c>
      <c r="B3751" s="31">
        <v>17245500</v>
      </c>
      <c r="C3751" s="31"/>
      <c r="D3751" s="31">
        <v>10174490</v>
      </c>
      <c r="E3751" s="17"/>
      <c r="F3751" s="14">
        <f t="shared" si="125"/>
        <v>0.5899794149198342</v>
      </c>
    </row>
    <row r="3752" spans="1:6" ht="12.75">
      <c r="A3752" s="17" t="s">
        <v>1426</v>
      </c>
      <c r="B3752" s="31">
        <v>67659300</v>
      </c>
      <c r="C3752" s="31"/>
      <c r="D3752" s="31">
        <v>40682870</v>
      </c>
      <c r="E3752" s="17"/>
      <c r="F3752" s="14">
        <f t="shared" si="125"/>
        <v>0.6012901404537144</v>
      </c>
    </row>
    <row r="3753" spans="1:6" ht="12.75">
      <c r="A3753" s="8" t="s">
        <v>1427</v>
      </c>
      <c r="B3753" s="37">
        <f>SUM(B3754:B3756)</f>
        <v>171457200</v>
      </c>
      <c r="C3753" s="37"/>
      <c r="D3753" s="37">
        <f>SUM(D3754:D3756)</f>
        <v>85829890</v>
      </c>
      <c r="E3753" s="37"/>
      <c r="F3753" s="10">
        <f t="shared" si="125"/>
        <v>0.5005907596764674</v>
      </c>
    </row>
    <row r="3754" spans="1:6" ht="12.75">
      <c r="A3754" s="17" t="s">
        <v>1428</v>
      </c>
      <c r="B3754" s="31">
        <v>87059300</v>
      </c>
      <c r="C3754" s="31"/>
      <c r="D3754" s="31">
        <v>41841850</v>
      </c>
      <c r="E3754" s="17"/>
      <c r="F3754" s="14">
        <f t="shared" si="125"/>
        <v>0.48061321421146275</v>
      </c>
    </row>
    <row r="3755" spans="1:6" ht="12.75">
      <c r="A3755" s="17" t="s">
        <v>1429</v>
      </c>
      <c r="B3755" s="31">
        <v>3871800</v>
      </c>
      <c r="C3755" s="31"/>
      <c r="D3755" s="31">
        <v>2109430</v>
      </c>
      <c r="E3755" s="17"/>
      <c r="F3755" s="14">
        <f t="shared" si="125"/>
        <v>0.5448189472596725</v>
      </c>
    </row>
    <row r="3756" spans="1:6" ht="12.75">
      <c r="A3756" s="17" t="s">
        <v>1379</v>
      </c>
      <c r="B3756" s="31">
        <v>80526100</v>
      </c>
      <c r="C3756" s="31"/>
      <c r="D3756" s="31">
        <v>41878610</v>
      </c>
      <c r="E3756" s="17"/>
      <c r="F3756" s="14">
        <f t="shared" si="125"/>
        <v>0.5200625635663468</v>
      </c>
    </row>
    <row r="3757" spans="1:6" ht="12.75">
      <c r="A3757" s="8" t="s">
        <v>1430</v>
      </c>
      <c r="B3757" s="37">
        <f>SUM(B3758:B3761)</f>
        <v>784708200</v>
      </c>
      <c r="C3757" s="37"/>
      <c r="D3757" s="37">
        <f>SUM(D3758:D3761)</f>
        <v>412139760</v>
      </c>
      <c r="E3757" s="37"/>
      <c r="F3757" s="10">
        <f t="shared" si="125"/>
        <v>0.5252140349750392</v>
      </c>
    </row>
    <row r="3758" spans="1:6" ht="12.75">
      <c r="A3758" s="17" t="s">
        <v>2866</v>
      </c>
      <c r="B3758" s="31">
        <v>168943900</v>
      </c>
      <c r="C3758" s="31"/>
      <c r="D3758" s="31">
        <v>95512360</v>
      </c>
      <c r="E3758" s="17"/>
      <c r="F3758" s="14">
        <f t="shared" si="125"/>
        <v>0.5653495627838591</v>
      </c>
    </row>
    <row r="3759" spans="1:6" ht="12.75">
      <c r="A3759" s="17" t="s">
        <v>2744</v>
      </c>
      <c r="B3759" s="31">
        <v>56505200</v>
      </c>
      <c r="C3759" s="31"/>
      <c r="D3759" s="31">
        <v>26524870</v>
      </c>
      <c r="E3759" s="17"/>
      <c r="F3759" s="14">
        <f t="shared" si="125"/>
        <v>0.4694235220829233</v>
      </c>
    </row>
    <row r="3760" spans="1:6" ht="12.75">
      <c r="A3760" s="17" t="s">
        <v>1431</v>
      </c>
      <c r="B3760" s="31">
        <v>224907200</v>
      </c>
      <c r="C3760" s="31"/>
      <c r="D3760" s="31">
        <v>126355410</v>
      </c>
      <c r="E3760" s="17"/>
      <c r="F3760" s="14">
        <f t="shared" si="125"/>
        <v>0.5618113159560921</v>
      </c>
    </row>
    <row r="3761" spans="1:6" ht="12.75">
      <c r="A3761" s="17" t="s">
        <v>1432</v>
      </c>
      <c r="B3761" s="31">
        <v>334351900</v>
      </c>
      <c r="C3761" s="31"/>
      <c r="D3761" s="31">
        <v>163747120</v>
      </c>
      <c r="E3761" s="17"/>
      <c r="F3761" s="14">
        <f t="shared" si="125"/>
        <v>0.4897448466720243</v>
      </c>
    </row>
    <row r="3762" spans="1:6" ht="12.75">
      <c r="A3762" s="17"/>
      <c r="B3762" s="17"/>
      <c r="C3762" s="17"/>
      <c r="D3762" s="17"/>
      <c r="E3762" s="17"/>
      <c r="F3762" s="33"/>
    </row>
    <row r="3763" spans="1:6" ht="12.75">
      <c r="A3763" s="46" t="s">
        <v>511</v>
      </c>
      <c r="B3763" s="47"/>
      <c r="C3763" s="47"/>
      <c r="D3763" s="47"/>
      <c r="E3763" s="47"/>
      <c r="F3763" s="48"/>
    </row>
    <row r="3764" spans="1:6" ht="12.75">
      <c r="A3764" s="49"/>
      <c r="B3764" s="11"/>
      <c r="C3764" s="11"/>
      <c r="D3764" s="11"/>
      <c r="E3764" s="11"/>
      <c r="F3764" s="45"/>
    </row>
    <row r="3765" spans="1:6" ht="12.75">
      <c r="A3765" s="20" t="s">
        <v>1448</v>
      </c>
      <c r="B3765" s="5">
        <v>2003</v>
      </c>
      <c r="C3765" s="5" t="s">
        <v>1449</v>
      </c>
      <c r="D3765" s="5">
        <v>2003</v>
      </c>
      <c r="E3765" s="20"/>
      <c r="F3765" s="50"/>
    </row>
    <row r="3766" spans="1:6" ht="13.5" thickBot="1">
      <c r="A3766" s="51" t="s">
        <v>1450</v>
      </c>
      <c r="B3766" s="52" t="s">
        <v>1451</v>
      </c>
      <c r="C3766" s="51"/>
      <c r="D3766" s="51" t="s">
        <v>1452</v>
      </c>
      <c r="E3766" s="51"/>
      <c r="F3766" s="53" t="s">
        <v>1453</v>
      </c>
    </row>
    <row r="3767" spans="1:6" ht="12.75">
      <c r="A3767" s="11"/>
      <c r="B3767" s="13"/>
      <c r="C3767" s="13"/>
      <c r="D3767" s="13"/>
      <c r="E3767" s="11"/>
      <c r="F3767" s="45"/>
    </row>
    <row r="3768" spans="1:6" ht="12.75">
      <c r="A3768" s="8" t="s">
        <v>1433</v>
      </c>
      <c r="B3768" s="37">
        <f>SUM(B3769:B3773)</f>
        <v>92564700</v>
      </c>
      <c r="C3768" s="37"/>
      <c r="D3768" s="37">
        <f>SUM(D3769:D3773)</f>
        <v>50025600</v>
      </c>
      <c r="E3768" s="37"/>
      <c r="F3768" s="10">
        <f aca="true" t="shared" si="126" ref="F3768:F3779">SUM(D3768/B3768)</f>
        <v>0.5404392819292884</v>
      </c>
    </row>
    <row r="3769" spans="1:6" ht="12.75">
      <c r="A3769" s="17" t="s">
        <v>1434</v>
      </c>
      <c r="B3769" s="31">
        <v>5376700</v>
      </c>
      <c r="C3769" s="31"/>
      <c r="D3769" s="31">
        <v>3053050</v>
      </c>
      <c r="E3769" s="17"/>
      <c r="F3769" s="14">
        <f t="shared" si="126"/>
        <v>0.5678297096732197</v>
      </c>
    </row>
    <row r="3770" spans="1:6" ht="12.75">
      <c r="A3770" s="17" t="s">
        <v>547</v>
      </c>
      <c r="B3770" s="31">
        <v>51781600</v>
      </c>
      <c r="C3770" s="31"/>
      <c r="D3770" s="31">
        <v>26229890</v>
      </c>
      <c r="E3770" s="17"/>
      <c r="F3770" s="14">
        <f t="shared" si="126"/>
        <v>0.5065484650918473</v>
      </c>
    </row>
    <row r="3771" spans="1:6" ht="12.75">
      <c r="A3771" s="17" t="s">
        <v>548</v>
      </c>
      <c r="B3771" s="31">
        <v>14553400</v>
      </c>
      <c r="C3771" s="31"/>
      <c r="D3771" s="31">
        <v>8172760</v>
      </c>
      <c r="E3771" s="17"/>
      <c r="F3771" s="14">
        <f t="shared" si="126"/>
        <v>0.5615704921186802</v>
      </c>
    </row>
    <row r="3772" spans="1:6" ht="12.75">
      <c r="A3772" s="17" t="s">
        <v>549</v>
      </c>
      <c r="B3772" s="31">
        <v>17475200</v>
      </c>
      <c r="C3772" s="31"/>
      <c r="D3772" s="31">
        <v>10300440</v>
      </c>
      <c r="E3772" s="17"/>
      <c r="F3772" s="14">
        <f t="shared" si="126"/>
        <v>0.5894318806079473</v>
      </c>
    </row>
    <row r="3773" spans="1:6" ht="12.75">
      <c r="A3773" s="17" t="s">
        <v>550</v>
      </c>
      <c r="B3773" s="31">
        <v>3377800</v>
      </c>
      <c r="C3773" s="31"/>
      <c r="D3773" s="31">
        <v>2269460</v>
      </c>
      <c r="E3773" s="17"/>
      <c r="F3773" s="14">
        <f t="shared" si="126"/>
        <v>0.6718751850316774</v>
      </c>
    </row>
    <row r="3774" spans="1:6" ht="12.75">
      <c r="A3774" s="8" t="s">
        <v>551</v>
      </c>
      <c r="B3774" s="37">
        <f>SUM(B3775:B3779)</f>
        <v>205296900</v>
      </c>
      <c r="C3774" s="37"/>
      <c r="D3774" s="37">
        <f>SUM(D3775:D3779)</f>
        <v>109939110</v>
      </c>
      <c r="E3774" s="37"/>
      <c r="F3774" s="10">
        <f t="shared" si="126"/>
        <v>0.5355127622482366</v>
      </c>
    </row>
    <row r="3775" spans="1:6" ht="12.75">
      <c r="A3775" s="17" t="s">
        <v>552</v>
      </c>
      <c r="B3775" s="31">
        <v>17742100</v>
      </c>
      <c r="C3775" s="31"/>
      <c r="D3775" s="31">
        <v>10618880</v>
      </c>
      <c r="E3775" s="17"/>
      <c r="F3775" s="14">
        <f t="shared" si="126"/>
        <v>0.5985131410599647</v>
      </c>
    </row>
    <row r="3776" spans="1:6" ht="12.75">
      <c r="A3776" s="17" t="s">
        <v>553</v>
      </c>
      <c r="B3776" s="31">
        <v>14841100</v>
      </c>
      <c r="C3776" s="31"/>
      <c r="D3776" s="31">
        <v>8456790</v>
      </c>
      <c r="E3776" s="17"/>
      <c r="F3776" s="14">
        <f t="shared" si="126"/>
        <v>0.5698223177527272</v>
      </c>
    </row>
    <row r="3777" spans="1:6" ht="12.75">
      <c r="A3777" s="17" t="s">
        <v>524</v>
      </c>
      <c r="B3777" s="31">
        <v>80411600</v>
      </c>
      <c r="C3777" s="31"/>
      <c r="D3777" s="31">
        <v>44080430</v>
      </c>
      <c r="E3777" s="17"/>
      <c r="F3777" s="14">
        <f t="shared" si="126"/>
        <v>0.5481849633634949</v>
      </c>
    </row>
    <row r="3778" spans="1:6" ht="12.75">
      <c r="A3778" s="17" t="s">
        <v>554</v>
      </c>
      <c r="B3778" s="31">
        <v>81060100</v>
      </c>
      <c r="C3778" s="31"/>
      <c r="D3778" s="31">
        <v>44912790</v>
      </c>
      <c r="E3778" s="17"/>
      <c r="F3778" s="14">
        <f t="shared" si="126"/>
        <v>0.5540677842736439</v>
      </c>
    </row>
    <row r="3779" spans="1:6" ht="12.75">
      <c r="A3779" s="17" t="s">
        <v>555</v>
      </c>
      <c r="B3779" s="31">
        <v>11242000</v>
      </c>
      <c r="C3779" s="31"/>
      <c r="D3779" s="31">
        <v>1870220</v>
      </c>
      <c r="E3779" s="17"/>
      <c r="F3779" s="14">
        <f t="shared" si="126"/>
        <v>0.1663600782778865</v>
      </c>
    </row>
    <row r="3780" spans="1:6" ht="12.75">
      <c r="A3780" s="40" t="s">
        <v>895</v>
      </c>
      <c r="B3780" s="31"/>
      <c r="C3780" s="31"/>
      <c r="D3780" s="31"/>
      <c r="E3780" s="17"/>
      <c r="F3780" s="14"/>
    </row>
    <row r="3781" spans="1:6" ht="12.75">
      <c r="A3781" s="17"/>
      <c r="B3781" s="17"/>
      <c r="C3781" s="17"/>
      <c r="D3781" s="17"/>
      <c r="E3781" s="17"/>
      <c r="F3781" s="14"/>
    </row>
    <row r="3782" spans="1:6" ht="12.75">
      <c r="A3782" s="17"/>
      <c r="B3782" s="17"/>
      <c r="C3782" s="17"/>
      <c r="D3782" s="17"/>
      <c r="E3782" s="17"/>
      <c r="F3782" s="14"/>
    </row>
    <row r="3783" spans="1:6" ht="15.75">
      <c r="A3783" s="23" t="s">
        <v>1688</v>
      </c>
      <c r="B3783" s="37">
        <f>+B3711+B3718+B3722+B3731+B3738+B3747+B3750+B3753+B3757+B3768+B3774</f>
        <v>2507283200</v>
      </c>
      <c r="C3783" s="37"/>
      <c r="D3783" s="37">
        <f>+D3711+D3718+D3722+D3731+D3738+D3747+D3750+D3753+D3757+D3768+D3774</f>
        <v>1343048480</v>
      </c>
      <c r="E3783" s="37"/>
      <c r="F3783" s="10">
        <f>SUM(D3783/B3783)</f>
        <v>0.5356588677338084</v>
      </c>
    </row>
    <row r="3787" spans="1:6" ht="12.75">
      <c r="A3787" s="46" t="s">
        <v>556</v>
      </c>
      <c r="B3787" s="47"/>
      <c r="C3787" s="47"/>
      <c r="D3787" s="47"/>
      <c r="E3787" s="47"/>
      <c r="F3787" s="48"/>
    </row>
    <row r="3788" spans="1:6" ht="12.75">
      <c r="A3788" s="49"/>
      <c r="B3788" s="11"/>
      <c r="C3788" s="11"/>
      <c r="D3788" s="11"/>
      <c r="E3788" s="11"/>
      <c r="F3788" s="45"/>
    </row>
    <row r="3789" spans="1:6" ht="12.75">
      <c r="A3789" s="20" t="s">
        <v>1448</v>
      </c>
      <c r="B3789" s="5">
        <v>2003</v>
      </c>
      <c r="C3789" s="5" t="s">
        <v>1449</v>
      </c>
      <c r="D3789" s="5">
        <v>2003</v>
      </c>
      <c r="E3789" s="20"/>
      <c r="F3789" s="50"/>
    </row>
    <row r="3790" spans="1:6" ht="13.5" thickBot="1">
      <c r="A3790" s="51" t="s">
        <v>1450</v>
      </c>
      <c r="B3790" s="52" t="s">
        <v>1451</v>
      </c>
      <c r="C3790" s="51"/>
      <c r="D3790" s="51" t="s">
        <v>1452</v>
      </c>
      <c r="E3790" s="51"/>
      <c r="F3790" s="53" t="s">
        <v>1453</v>
      </c>
    </row>
    <row r="3791" spans="1:6" ht="12.75">
      <c r="A3791" s="11"/>
      <c r="B3791" s="13"/>
      <c r="C3791" s="13"/>
      <c r="D3791" s="13"/>
      <c r="E3791" s="11"/>
      <c r="F3791" s="45"/>
    </row>
    <row r="3792" spans="1:6" ht="12.75">
      <c r="A3792" s="8" t="s">
        <v>557</v>
      </c>
      <c r="B3792" s="37">
        <f>SUM(B3793:B3805)</f>
        <v>440014600</v>
      </c>
      <c r="C3792" s="37"/>
      <c r="D3792" s="37">
        <f>SUM(D3793:D3805)</f>
        <v>143475723</v>
      </c>
      <c r="E3792" s="37"/>
      <c r="F3792" s="10">
        <f aca="true" t="shared" si="127" ref="F3792:F3805">SUM(D3792/B3792)</f>
        <v>0.32607036902866404</v>
      </c>
    </row>
    <row r="3793" spans="1:9" ht="12.75">
      <c r="A3793" s="17" t="s">
        <v>1327</v>
      </c>
      <c r="B3793" s="31">
        <v>76623800</v>
      </c>
      <c r="C3793" s="31"/>
      <c r="D3793" s="31">
        <v>26735135</v>
      </c>
      <c r="E3793" s="17"/>
      <c r="F3793" s="14">
        <f t="shared" si="127"/>
        <v>0.3489142407450427</v>
      </c>
      <c r="G3793" s="33"/>
      <c r="H3793" s="33"/>
      <c r="I3793" s="33"/>
    </row>
    <row r="3794" spans="1:9" ht="12.75">
      <c r="A3794" s="17" t="s">
        <v>558</v>
      </c>
      <c r="B3794" s="31">
        <v>42324800</v>
      </c>
      <c r="C3794" s="31"/>
      <c r="D3794" s="31">
        <v>12429575</v>
      </c>
      <c r="E3794" s="17"/>
      <c r="F3794" s="14">
        <f t="shared" si="127"/>
        <v>0.29367120458927154</v>
      </c>
      <c r="G3794" s="33"/>
      <c r="H3794" s="33"/>
      <c r="I3794" s="33"/>
    </row>
    <row r="3795" spans="1:9" ht="12.75">
      <c r="A3795" s="17" t="s">
        <v>559</v>
      </c>
      <c r="B3795" s="31">
        <v>32632500</v>
      </c>
      <c r="C3795" s="31"/>
      <c r="D3795" s="31">
        <v>11735115</v>
      </c>
      <c r="E3795" s="17"/>
      <c r="F3795" s="14">
        <f t="shared" si="127"/>
        <v>0.3596143415306826</v>
      </c>
      <c r="G3795" s="33"/>
      <c r="H3795" s="33"/>
      <c r="I3795" s="33"/>
    </row>
    <row r="3796" spans="1:9" ht="12.75">
      <c r="A3796" s="17" t="s">
        <v>560</v>
      </c>
      <c r="B3796" s="31">
        <v>18057000</v>
      </c>
      <c r="C3796" s="31"/>
      <c r="D3796" s="31">
        <v>6626030</v>
      </c>
      <c r="E3796" s="17"/>
      <c r="F3796" s="14">
        <f t="shared" si="127"/>
        <v>0.36695076701556184</v>
      </c>
      <c r="G3796" s="33"/>
      <c r="H3796" s="33"/>
      <c r="I3796" s="33"/>
    </row>
    <row r="3797" spans="1:9" ht="12.75">
      <c r="A3797" s="17" t="s">
        <v>561</v>
      </c>
      <c r="B3797" s="31">
        <v>74569100</v>
      </c>
      <c r="C3797" s="31"/>
      <c r="D3797" s="31">
        <v>20514995</v>
      </c>
      <c r="E3797" s="17"/>
      <c r="F3797" s="14">
        <f t="shared" si="127"/>
        <v>0.2751138876558789</v>
      </c>
      <c r="G3797" s="33"/>
      <c r="H3797" s="33"/>
      <c r="I3797" s="33"/>
    </row>
    <row r="3798" spans="1:9" ht="12.75">
      <c r="A3798" s="17" t="s">
        <v>562</v>
      </c>
      <c r="B3798" s="31">
        <v>32705200</v>
      </c>
      <c r="C3798" s="31"/>
      <c r="D3798" s="31">
        <v>11465030</v>
      </c>
      <c r="E3798" s="17"/>
      <c r="F3798" s="14">
        <f t="shared" si="127"/>
        <v>0.3505567921920673</v>
      </c>
      <c r="G3798" s="33"/>
      <c r="H3798" s="33"/>
      <c r="I3798" s="33"/>
    </row>
    <row r="3799" spans="1:9" ht="12.75">
      <c r="A3799" s="17" t="s">
        <v>1168</v>
      </c>
      <c r="B3799" s="31">
        <v>23795800</v>
      </c>
      <c r="C3799" s="31"/>
      <c r="D3799" s="31">
        <v>8377630</v>
      </c>
      <c r="E3799" s="17"/>
      <c r="F3799" s="14">
        <f t="shared" si="127"/>
        <v>0.3520633893376142</v>
      </c>
      <c r="G3799" s="33"/>
      <c r="H3799" s="33"/>
      <c r="I3799" s="33"/>
    </row>
    <row r="3800" spans="1:9" ht="12.75">
      <c r="A3800" s="17" t="s">
        <v>563</v>
      </c>
      <c r="B3800" s="31">
        <v>4654500</v>
      </c>
      <c r="C3800" s="31"/>
      <c r="D3800" s="31">
        <v>1775753</v>
      </c>
      <c r="E3800" s="17"/>
      <c r="F3800" s="14">
        <f t="shared" si="127"/>
        <v>0.38151315930819635</v>
      </c>
      <c r="G3800" s="33"/>
      <c r="H3800" s="33"/>
      <c r="I3800" s="33"/>
    </row>
    <row r="3801" spans="1:9" ht="12.75">
      <c r="A3801" s="17" t="s">
        <v>2867</v>
      </c>
      <c r="B3801" s="31">
        <v>26982300</v>
      </c>
      <c r="C3801" s="31"/>
      <c r="D3801" s="31">
        <v>9593740</v>
      </c>
      <c r="E3801" s="17"/>
      <c r="F3801" s="14">
        <f t="shared" si="127"/>
        <v>0.35555679093331555</v>
      </c>
      <c r="G3801" s="33"/>
      <c r="H3801" s="33"/>
      <c r="I3801" s="33"/>
    </row>
    <row r="3802" spans="1:9" ht="12.75">
      <c r="A3802" s="17" t="s">
        <v>564</v>
      </c>
      <c r="B3802" s="31">
        <v>15157700</v>
      </c>
      <c r="C3802" s="31"/>
      <c r="D3802" s="31">
        <v>5269420</v>
      </c>
      <c r="E3802" s="17"/>
      <c r="F3802" s="14">
        <f t="shared" si="127"/>
        <v>0.34763981342815864</v>
      </c>
      <c r="G3802" s="33"/>
      <c r="H3802" s="33"/>
      <c r="I3802" s="33"/>
    </row>
    <row r="3803" spans="1:9" ht="12.75">
      <c r="A3803" s="17" t="s">
        <v>565</v>
      </c>
      <c r="B3803" s="31">
        <v>24048200</v>
      </c>
      <c r="C3803" s="31"/>
      <c r="D3803" s="31">
        <v>7840880</v>
      </c>
      <c r="E3803" s="17"/>
      <c r="F3803" s="14">
        <f t="shared" si="127"/>
        <v>0.326048519223892</v>
      </c>
      <c r="G3803" s="33"/>
      <c r="H3803" s="33"/>
      <c r="I3803" s="33"/>
    </row>
    <row r="3804" spans="1:9" ht="12.75">
      <c r="A3804" s="17" t="s">
        <v>566</v>
      </c>
      <c r="B3804" s="31">
        <v>40283000</v>
      </c>
      <c r="C3804" s="31"/>
      <c r="D3804" s="31">
        <v>12602630</v>
      </c>
      <c r="E3804" s="17"/>
      <c r="F3804" s="14">
        <f t="shared" si="127"/>
        <v>0.31285231983715217</v>
      </c>
      <c r="G3804" s="33"/>
      <c r="H3804" s="33"/>
      <c r="I3804" s="33"/>
    </row>
    <row r="3805" spans="1:9" ht="12.75">
      <c r="A3805" s="17" t="s">
        <v>1805</v>
      </c>
      <c r="B3805" s="31">
        <v>28180700</v>
      </c>
      <c r="C3805" s="31"/>
      <c r="D3805" s="31">
        <v>8509790</v>
      </c>
      <c r="E3805" s="17"/>
      <c r="F3805" s="14">
        <f t="shared" si="127"/>
        <v>0.3019722718030425</v>
      </c>
      <c r="G3805" s="33"/>
      <c r="H3805" s="33"/>
      <c r="I3805" s="33"/>
    </row>
    <row r="3806" spans="1:9" ht="12.75">
      <c r="A3806" s="17"/>
      <c r="B3806" s="31"/>
      <c r="C3806" s="31"/>
      <c r="D3806" s="31"/>
      <c r="E3806" s="17"/>
      <c r="F3806" s="14"/>
      <c r="G3806" s="33"/>
      <c r="H3806" s="33"/>
      <c r="I3806" s="33"/>
    </row>
    <row r="3807" spans="1:9" ht="12.75">
      <c r="A3807" s="17"/>
      <c r="B3807" s="17"/>
      <c r="C3807" s="17"/>
      <c r="D3807" s="17"/>
      <c r="E3807" s="17"/>
      <c r="F3807" s="14"/>
      <c r="G3807" s="33"/>
      <c r="H3807" s="33"/>
      <c r="I3807" s="33"/>
    </row>
    <row r="3808" spans="1:9" ht="15.75">
      <c r="A3808" s="23" t="s">
        <v>1688</v>
      </c>
      <c r="B3808" s="37">
        <f>SUM(B3792)</f>
        <v>440014600</v>
      </c>
      <c r="C3808" s="37"/>
      <c r="D3808" s="37">
        <f>SUM(D3792)</f>
        <v>143475723</v>
      </c>
      <c r="E3808" s="37"/>
      <c r="F3808" s="10">
        <f>SUM(D3808/B3808)</f>
        <v>0.32607036902866404</v>
      </c>
      <c r="G3808" s="33"/>
      <c r="H3808" s="33"/>
      <c r="I3808" s="33"/>
    </row>
    <row r="3809" spans="1:9" ht="12.75">
      <c r="A3809" s="17"/>
      <c r="B3809" s="17"/>
      <c r="C3809" s="17"/>
      <c r="D3809" s="17"/>
      <c r="E3809" s="17"/>
      <c r="F3809" s="33"/>
      <c r="G3809" s="33"/>
      <c r="H3809" s="33"/>
      <c r="I3809" s="33"/>
    </row>
    <row r="3810" spans="1:9" ht="12.75">
      <c r="A3810" s="17"/>
      <c r="B3810" s="17"/>
      <c r="C3810" s="17"/>
      <c r="D3810" s="17"/>
      <c r="E3810" s="17"/>
      <c r="F3810" s="33"/>
      <c r="G3810" s="33"/>
      <c r="H3810" s="33"/>
      <c r="I3810" s="33"/>
    </row>
    <row r="3811" spans="1:9" ht="12.75">
      <c r="A3811" s="17"/>
      <c r="B3811" s="17"/>
      <c r="C3811" s="17"/>
      <c r="D3811" s="17"/>
      <c r="E3811" s="17"/>
      <c r="F3811" s="33"/>
      <c r="G3811" s="33"/>
      <c r="H3811" s="33"/>
      <c r="I3811" s="33"/>
    </row>
    <row r="3812" spans="1:9" ht="12.75">
      <c r="A3812" s="46" t="s">
        <v>567</v>
      </c>
      <c r="B3812" s="47"/>
      <c r="C3812" s="47"/>
      <c r="D3812" s="47"/>
      <c r="E3812" s="47"/>
      <c r="F3812" s="48"/>
      <c r="G3812" s="33"/>
      <c r="H3812" s="33"/>
      <c r="I3812" s="33"/>
    </row>
    <row r="3813" spans="1:9" ht="12.75">
      <c r="A3813" s="49"/>
      <c r="B3813" s="11"/>
      <c r="C3813" s="11"/>
      <c r="D3813" s="11"/>
      <c r="E3813" s="11"/>
      <c r="F3813" s="45"/>
      <c r="G3813" s="33"/>
      <c r="H3813" s="33"/>
      <c r="I3813" s="33"/>
    </row>
    <row r="3814" spans="1:9" ht="12.75">
      <c r="A3814" s="20" t="s">
        <v>1448</v>
      </c>
      <c r="B3814" s="5">
        <v>2003</v>
      </c>
      <c r="C3814" s="5" t="s">
        <v>1449</v>
      </c>
      <c r="D3814" s="5">
        <v>2003</v>
      </c>
      <c r="E3814" s="20"/>
      <c r="F3814" s="50"/>
      <c r="G3814" s="33"/>
      <c r="H3814" s="33"/>
      <c r="I3814" s="33"/>
    </row>
    <row r="3815" spans="1:9" ht="13.5" thickBot="1">
      <c r="A3815" s="51" t="s">
        <v>1450</v>
      </c>
      <c r="B3815" s="52" t="s">
        <v>1451</v>
      </c>
      <c r="C3815" s="51"/>
      <c r="D3815" s="51" t="s">
        <v>1452</v>
      </c>
      <c r="E3815" s="51"/>
      <c r="F3815" s="53" t="s">
        <v>1453</v>
      </c>
      <c r="G3815" s="33"/>
      <c r="H3815" s="33"/>
      <c r="I3815" s="33"/>
    </row>
    <row r="3816" spans="1:9" ht="12.75">
      <c r="A3816" s="11"/>
      <c r="B3816" s="13"/>
      <c r="C3816" s="13"/>
      <c r="D3816" s="13"/>
      <c r="E3816" s="11"/>
      <c r="F3816" s="45"/>
      <c r="G3816" s="33"/>
      <c r="H3816" s="33"/>
      <c r="I3816" s="33"/>
    </row>
    <row r="3817" spans="1:9" ht="12.75">
      <c r="A3817" s="8" t="s">
        <v>568</v>
      </c>
      <c r="B3817" s="37">
        <f>SUM(B3818:B3823)</f>
        <v>206088400</v>
      </c>
      <c r="C3817" s="37"/>
      <c r="D3817" s="37">
        <f>SUM(D3818:D3823)</f>
        <v>118523876</v>
      </c>
      <c r="E3817" s="37"/>
      <c r="F3817" s="10">
        <f aca="true" t="shared" si="128" ref="F3817:F3830">SUM(D3817/B3817)</f>
        <v>0.5751118257990261</v>
      </c>
      <c r="G3817" s="33"/>
      <c r="H3817" s="33"/>
      <c r="I3817" s="33"/>
    </row>
    <row r="3818" spans="1:9" ht="12.75">
      <c r="A3818" s="17" t="s">
        <v>569</v>
      </c>
      <c r="B3818" s="31">
        <v>11855500</v>
      </c>
      <c r="C3818" s="31"/>
      <c r="D3818" s="31">
        <v>6925500</v>
      </c>
      <c r="E3818" s="17"/>
      <c r="F3818" s="14">
        <f t="shared" si="128"/>
        <v>0.5841592509805575</v>
      </c>
      <c r="G3818" s="33"/>
      <c r="H3818" s="33"/>
      <c r="I3818" s="33"/>
    </row>
    <row r="3819" spans="1:9" ht="12.75">
      <c r="A3819" s="17" t="s">
        <v>570</v>
      </c>
      <c r="B3819" s="31">
        <v>52865600</v>
      </c>
      <c r="C3819" s="31"/>
      <c r="D3819" s="31">
        <v>30974200</v>
      </c>
      <c r="E3819" s="17"/>
      <c r="F3819" s="14">
        <f t="shared" si="128"/>
        <v>0.5859046336369964</v>
      </c>
      <c r="G3819" s="33"/>
      <c r="H3819" s="33"/>
      <c r="I3819" s="33"/>
    </row>
    <row r="3820" spans="1:9" ht="12.75">
      <c r="A3820" s="17" t="s">
        <v>571</v>
      </c>
      <c r="B3820" s="31">
        <v>19870400</v>
      </c>
      <c r="C3820" s="31"/>
      <c r="D3820" s="31">
        <v>11748900</v>
      </c>
      <c r="E3820" s="17"/>
      <c r="F3820" s="14">
        <f t="shared" si="128"/>
        <v>0.5912764715355504</v>
      </c>
      <c r="G3820" s="33"/>
      <c r="H3820" s="33"/>
      <c r="I3820" s="33"/>
    </row>
    <row r="3821" spans="1:9" ht="12.75">
      <c r="A3821" s="17" t="s">
        <v>1339</v>
      </c>
      <c r="B3821" s="31">
        <v>31101200</v>
      </c>
      <c r="C3821" s="31"/>
      <c r="D3821" s="31">
        <v>17123700</v>
      </c>
      <c r="E3821" s="17"/>
      <c r="F3821" s="14">
        <f t="shared" si="128"/>
        <v>0.5505800419276426</v>
      </c>
      <c r="G3821" s="33"/>
      <c r="H3821" s="33"/>
      <c r="I3821" s="33"/>
    </row>
    <row r="3822" spans="1:9" ht="12.75">
      <c r="A3822" s="17" t="s">
        <v>572</v>
      </c>
      <c r="B3822" s="31">
        <v>18057100</v>
      </c>
      <c r="C3822" s="31"/>
      <c r="D3822" s="31">
        <v>10941676</v>
      </c>
      <c r="E3822" s="17"/>
      <c r="F3822" s="14">
        <f t="shared" si="128"/>
        <v>0.6059486850047904</v>
      </c>
      <c r="G3822" s="33"/>
      <c r="H3822" s="33"/>
      <c r="I3822" s="33"/>
    </row>
    <row r="3823" spans="1:9" ht="12.75">
      <c r="A3823" s="17" t="s">
        <v>573</v>
      </c>
      <c r="B3823" s="31">
        <v>72338600</v>
      </c>
      <c r="C3823" s="31"/>
      <c r="D3823" s="31">
        <v>40809900</v>
      </c>
      <c r="E3823" s="17"/>
      <c r="F3823" s="14">
        <f t="shared" si="128"/>
        <v>0.5641510894598458</v>
      </c>
      <c r="G3823" s="33"/>
      <c r="H3823" s="33"/>
      <c r="I3823" s="33"/>
    </row>
    <row r="3824" spans="1:9" ht="12.75">
      <c r="A3824" s="8" t="s">
        <v>574</v>
      </c>
      <c r="B3824" s="37">
        <f>SUM(B3825:B3832)</f>
        <v>230663300</v>
      </c>
      <c r="C3824" s="37"/>
      <c r="D3824" s="37">
        <f>SUM(D3825:D3832)</f>
        <v>119171022</v>
      </c>
      <c r="E3824" s="37"/>
      <c r="F3824" s="10">
        <f t="shared" si="128"/>
        <v>0.5166449192394282</v>
      </c>
      <c r="G3824" s="33"/>
      <c r="H3824" s="33"/>
      <c r="I3824" s="33"/>
    </row>
    <row r="3825" spans="1:9" ht="12.75">
      <c r="A3825" s="17" t="s">
        <v>575</v>
      </c>
      <c r="B3825" s="31">
        <v>53935700</v>
      </c>
      <c r="C3825" s="31"/>
      <c r="D3825" s="31">
        <v>29809100</v>
      </c>
      <c r="E3825" s="17"/>
      <c r="F3825" s="14">
        <f t="shared" si="128"/>
        <v>0.5526784671377214</v>
      </c>
      <c r="G3825" s="33"/>
      <c r="H3825" s="33"/>
      <c r="I3825" s="33"/>
    </row>
    <row r="3826" spans="1:9" ht="12.75">
      <c r="A3826" s="17" t="s">
        <v>1439</v>
      </c>
      <c r="B3826" s="31">
        <v>37840700</v>
      </c>
      <c r="C3826" s="31"/>
      <c r="D3826" s="31">
        <v>21348500</v>
      </c>
      <c r="E3826" s="17"/>
      <c r="F3826" s="14">
        <f t="shared" si="128"/>
        <v>0.5641676818874916</v>
      </c>
      <c r="G3826" s="33"/>
      <c r="H3826" s="33"/>
      <c r="I3826" s="33"/>
    </row>
    <row r="3827" spans="1:9" ht="12.75">
      <c r="A3827" s="17" t="s">
        <v>392</v>
      </c>
      <c r="B3827" s="31">
        <v>12646600</v>
      </c>
      <c r="C3827" s="31"/>
      <c r="D3827" s="31">
        <v>8229800</v>
      </c>
      <c r="E3827" s="17"/>
      <c r="F3827" s="14">
        <f t="shared" si="128"/>
        <v>0.6507519807695349</v>
      </c>
      <c r="G3827" s="33"/>
      <c r="H3827" s="33"/>
      <c r="I3827" s="33"/>
    </row>
    <row r="3828" spans="1:9" ht="12.75">
      <c r="A3828" s="17" t="s">
        <v>2597</v>
      </c>
      <c r="B3828" s="31">
        <v>33407200</v>
      </c>
      <c r="C3828" s="31"/>
      <c r="D3828" s="31">
        <v>19048300</v>
      </c>
      <c r="E3828" s="17"/>
      <c r="F3828" s="14">
        <f t="shared" si="128"/>
        <v>0.5701854690006944</v>
      </c>
      <c r="G3828" s="33"/>
      <c r="H3828" s="33"/>
      <c r="I3828" s="33"/>
    </row>
    <row r="3829" spans="1:9" ht="12.75">
      <c r="A3829" s="17" t="s">
        <v>1440</v>
      </c>
      <c r="B3829" s="31">
        <v>43620300</v>
      </c>
      <c r="C3829" s="31"/>
      <c r="D3829" s="31">
        <v>22733500</v>
      </c>
      <c r="E3829" s="17"/>
      <c r="F3829" s="14">
        <f t="shared" si="128"/>
        <v>0.5211678965986021</v>
      </c>
      <c r="G3829" s="33"/>
      <c r="H3829" s="33"/>
      <c r="I3829" s="33"/>
    </row>
    <row r="3830" spans="1:9" ht="12.75">
      <c r="A3830" s="17" t="s">
        <v>1441</v>
      </c>
      <c r="B3830" s="31">
        <v>8105900</v>
      </c>
      <c r="C3830" s="31"/>
      <c r="D3830" s="31">
        <v>3543382</v>
      </c>
      <c r="E3830" s="17"/>
      <c r="F3830" s="14">
        <f t="shared" si="128"/>
        <v>0.4371361600809287</v>
      </c>
      <c r="G3830" s="33"/>
      <c r="H3830" s="33"/>
      <c r="I3830" s="33"/>
    </row>
    <row r="3831" spans="1:9" ht="12.75">
      <c r="A3831" s="40" t="s">
        <v>363</v>
      </c>
      <c r="B3831" s="31"/>
      <c r="C3831" s="31"/>
      <c r="D3831" s="31"/>
      <c r="E3831" s="17"/>
      <c r="F3831" s="14"/>
      <c r="G3831" s="33"/>
      <c r="H3831" s="33"/>
      <c r="I3831" s="33"/>
    </row>
    <row r="3832" spans="1:9" ht="12.75">
      <c r="A3832" s="17" t="s">
        <v>1442</v>
      </c>
      <c r="B3832" s="31">
        <v>41106900</v>
      </c>
      <c r="C3832" s="31"/>
      <c r="D3832" s="31">
        <v>14458440</v>
      </c>
      <c r="E3832" s="17"/>
      <c r="F3832" s="14">
        <f>SUM(D3832/B3832)</f>
        <v>0.3517278121191333</v>
      </c>
      <c r="G3832" s="33"/>
      <c r="H3832" s="33"/>
      <c r="I3832" s="33"/>
    </row>
    <row r="3833" spans="1:9" ht="12.75">
      <c r="A3833" s="40" t="s">
        <v>363</v>
      </c>
      <c r="B3833" s="31"/>
      <c r="C3833" s="31"/>
      <c r="D3833" s="31"/>
      <c r="E3833" s="17"/>
      <c r="F3833" s="14"/>
      <c r="G3833" s="33"/>
      <c r="H3833" s="33"/>
      <c r="I3833" s="33"/>
    </row>
    <row r="3834" spans="1:9" ht="12.75">
      <c r="A3834" s="8" t="s">
        <v>1443</v>
      </c>
      <c r="B3834" s="37">
        <f>SUM(B3835:B3842)</f>
        <v>227623400</v>
      </c>
      <c r="C3834" s="37"/>
      <c r="D3834" s="37">
        <f>SUM(D3835:D3842)</f>
        <v>69257743</v>
      </c>
      <c r="E3834" s="37"/>
      <c r="F3834" s="10">
        <f>SUM(D3834/B3834)</f>
        <v>0.3042646010911005</v>
      </c>
      <c r="G3834" s="33"/>
      <c r="H3834" s="33"/>
      <c r="I3834" s="33"/>
    </row>
    <row r="3835" spans="1:9" ht="12.75">
      <c r="A3835" s="17" t="s">
        <v>1444</v>
      </c>
      <c r="B3835" s="31">
        <v>35020500</v>
      </c>
      <c r="C3835" s="31"/>
      <c r="D3835" s="31">
        <v>21603500</v>
      </c>
      <c r="E3835" s="17"/>
      <c r="F3835" s="14">
        <f>SUM(D3835/B3835)</f>
        <v>0.6168815408118102</v>
      </c>
      <c r="G3835" s="33"/>
      <c r="H3835" s="33"/>
      <c r="I3835" s="33"/>
    </row>
    <row r="3836" spans="1:9" ht="12.75">
      <c r="A3836" s="17" t="s">
        <v>2937</v>
      </c>
      <c r="B3836" s="31">
        <v>55490500</v>
      </c>
      <c r="C3836" s="31"/>
      <c r="D3836" s="31">
        <v>29616400</v>
      </c>
      <c r="E3836" s="17"/>
      <c r="F3836" s="14">
        <f>SUM(D3836/B3836)</f>
        <v>0.5337201863382021</v>
      </c>
      <c r="G3836" s="33"/>
      <c r="H3836" s="33"/>
      <c r="I3836" s="33"/>
    </row>
    <row r="3837" spans="1:9" ht="12.75">
      <c r="A3837" s="17" t="s">
        <v>1445</v>
      </c>
      <c r="B3837" s="31">
        <v>8658600</v>
      </c>
      <c r="C3837" s="31"/>
      <c r="D3837" s="31">
        <v>4713200</v>
      </c>
      <c r="E3837" s="17"/>
      <c r="F3837" s="14">
        <f>SUM(D3837/B3837)</f>
        <v>0.5443374217540942</v>
      </c>
      <c r="G3837" s="33"/>
      <c r="H3837" s="33"/>
      <c r="I3837" s="33"/>
    </row>
    <row r="3838" spans="1:9" ht="12.75">
      <c r="A3838" s="17" t="s">
        <v>1446</v>
      </c>
      <c r="B3838" s="31">
        <v>19736300</v>
      </c>
      <c r="C3838" s="31"/>
      <c r="D3838" s="31">
        <v>4727513</v>
      </c>
      <c r="E3838" s="17"/>
      <c r="F3838" s="14">
        <f>SUM(D3838/B3838)</f>
        <v>0.23953390453124446</v>
      </c>
      <c r="G3838" s="33"/>
      <c r="H3838" s="33"/>
      <c r="I3838" s="33"/>
    </row>
    <row r="3839" spans="1:9" ht="12.75">
      <c r="A3839" s="40" t="s">
        <v>643</v>
      </c>
      <c r="B3839" s="31"/>
      <c r="C3839" s="31"/>
      <c r="D3839" s="31"/>
      <c r="E3839" s="17"/>
      <c r="F3839" s="14"/>
      <c r="G3839" s="33"/>
      <c r="H3839" s="33"/>
      <c r="I3839" s="33"/>
    </row>
    <row r="3840" spans="1:9" ht="12.75">
      <c r="A3840" s="17" t="s">
        <v>644</v>
      </c>
      <c r="B3840" s="31">
        <v>27962100</v>
      </c>
      <c r="C3840" s="31"/>
      <c r="D3840" s="31">
        <v>2255670</v>
      </c>
      <c r="E3840" s="17"/>
      <c r="F3840" s="14">
        <f>SUM(D3840/B3840)</f>
        <v>0.08066883388586694</v>
      </c>
      <c r="G3840" s="33"/>
      <c r="H3840" s="33"/>
      <c r="I3840" s="33"/>
    </row>
    <row r="3841" spans="1:9" ht="12.75">
      <c r="A3841" s="40" t="s">
        <v>618</v>
      </c>
      <c r="B3841" s="31"/>
      <c r="C3841" s="31"/>
      <c r="D3841" s="31"/>
      <c r="E3841" s="17"/>
      <c r="F3841" s="14"/>
      <c r="G3841" s="33"/>
      <c r="H3841" s="33"/>
      <c r="I3841" s="33"/>
    </row>
    <row r="3842" spans="1:9" ht="12.75">
      <c r="A3842" s="17" t="s">
        <v>1384</v>
      </c>
      <c r="B3842" s="31">
        <v>80755400</v>
      </c>
      <c r="C3842" s="31"/>
      <c r="D3842" s="31">
        <v>6341460</v>
      </c>
      <c r="E3842" s="17"/>
      <c r="F3842" s="14">
        <f>SUM(D3842/B3842)</f>
        <v>0.0785267610587032</v>
      </c>
      <c r="G3842" s="33"/>
      <c r="H3842" s="33"/>
      <c r="I3842" s="33"/>
    </row>
    <row r="3843" spans="1:9" ht="12.75">
      <c r="A3843" s="40" t="s">
        <v>618</v>
      </c>
      <c r="B3843" s="31"/>
      <c r="C3843" s="31"/>
      <c r="D3843" s="31"/>
      <c r="E3843" s="17"/>
      <c r="F3843" s="14"/>
      <c r="G3843" s="33"/>
      <c r="H3843" s="33"/>
      <c r="I3843" s="33"/>
    </row>
    <row r="3844" spans="1:9" ht="12.75">
      <c r="A3844" s="8" t="s">
        <v>645</v>
      </c>
      <c r="B3844" s="37">
        <f>SUM(B3845:B3855)</f>
        <v>369307200</v>
      </c>
      <c r="C3844" s="37"/>
      <c r="D3844" s="37">
        <f>SUM(D3845:D3855)</f>
        <v>208322133</v>
      </c>
      <c r="E3844" s="37"/>
      <c r="F3844" s="10">
        <f aca="true" t="shared" si="129" ref="F3844:F3863">SUM(D3844/B3844)</f>
        <v>0.5640890104498368</v>
      </c>
      <c r="G3844" s="33"/>
      <c r="H3844" s="33"/>
      <c r="I3844" s="33"/>
    </row>
    <row r="3845" spans="1:9" ht="12.75">
      <c r="A3845" s="17" t="s">
        <v>646</v>
      </c>
      <c r="B3845" s="31">
        <v>13823600</v>
      </c>
      <c r="C3845" s="31"/>
      <c r="D3845" s="31">
        <v>8532700</v>
      </c>
      <c r="E3845" s="17"/>
      <c r="F3845" s="14">
        <f t="shared" si="129"/>
        <v>0.6172559969906537</v>
      </c>
      <c r="G3845" s="33"/>
      <c r="H3845" s="33"/>
      <c r="I3845" s="33"/>
    </row>
    <row r="3846" spans="1:9" ht="12.75">
      <c r="A3846" s="17" t="s">
        <v>1465</v>
      </c>
      <c r="B3846" s="31">
        <v>95880200</v>
      </c>
      <c r="C3846" s="31"/>
      <c r="D3846" s="31">
        <v>51906100</v>
      </c>
      <c r="E3846" s="17"/>
      <c r="F3846" s="14">
        <f t="shared" si="129"/>
        <v>0.5413641189734689</v>
      </c>
      <c r="G3846" s="33"/>
      <c r="H3846" s="33"/>
      <c r="I3846" s="33"/>
    </row>
    <row r="3847" spans="1:9" ht="12.75">
      <c r="A3847" s="17" t="s">
        <v>2332</v>
      </c>
      <c r="B3847" s="31">
        <v>23194000</v>
      </c>
      <c r="C3847" s="31"/>
      <c r="D3847" s="31">
        <v>12967300</v>
      </c>
      <c r="E3847" s="17"/>
      <c r="F3847" s="14">
        <f t="shared" si="129"/>
        <v>0.5590799344658102</v>
      </c>
      <c r="G3847" s="33"/>
      <c r="H3847" s="33"/>
      <c r="I3847" s="33"/>
    </row>
    <row r="3848" spans="1:9" ht="12.75">
      <c r="A3848" s="17" t="s">
        <v>2333</v>
      </c>
      <c r="B3848" s="31">
        <v>32507700</v>
      </c>
      <c r="C3848" s="31"/>
      <c r="D3848" s="31">
        <v>20189000</v>
      </c>
      <c r="E3848" s="17"/>
      <c r="F3848" s="14">
        <f t="shared" si="129"/>
        <v>0.6210528582458925</v>
      </c>
      <c r="G3848" s="33"/>
      <c r="H3848" s="33"/>
      <c r="I3848" s="33"/>
    </row>
    <row r="3849" spans="1:9" ht="12.75">
      <c r="A3849" s="17" t="s">
        <v>113</v>
      </c>
      <c r="B3849" s="31">
        <v>29629000</v>
      </c>
      <c r="C3849" s="31"/>
      <c r="D3849" s="31">
        <v>14969500</v>
      </c>
      <c r="E3849" s="17"/>
      <c r="F3849" s="14">
        <f t="shared" si="129"/>
        <v>0.5052313611664248</v>
      </c>
      <c r="G3849" s="33"/>
      <c r="H3849" s="33"/>
      <c r="I3849" s="33"/>
    </row>
    <row r="3850" spans="1:9" ht="12.75">
      <c r="A3850" s="17" t="s">
        <v>2334</v>
      </c>
      <c r="B3850" s="31">
        <v>2176100</v>
      </c>
      <c r="C3850" s="31"/>
      <c r="D3850" s="31">
        <v>1399200</v>
      </c>
      <c r="E3850" s="17"/>
      <c r="F3850" s="14">
        <f t="shared" si="129"/>
        <v>0.6429851569321263</v>
      </c>
      <c r="G3850" s="33"/>
      <c r="H3850" s="33"/>
      <c r="I3850" s="33"/>
    </row>
    <row r="3851" spans="1:9" ht="12.75">
      <c r="A3851" s="17" t="s">
        <v>2335</v>
      </c>
      <c r="B3851" s="31">
        <v>17052500</v>
      </c>
      <c r="C3851" s="31"/>
      <c r="D3851" s="31">
        <v>8954200</v>
      </c>
      <c r="E3851" s="17"/>
      <c r="F3851" s="14">
        <f t="shared" si="129"/>
        <v>0.5250960269755168</v>
      </c>
      <c r="G3851" s="33"/>
      <c r="H3851" s="33"/>
      <c r="I3851" s="33"/>
    </row>
    <row r="3852" spans="1:9" ht="12.75">
      <c r="A3852" s="17" t="s">
        <v>183</v>
      </c>
      <c r="B3852" s="31">
        <v>31678400</v>
      </c>
      <c r="C3852" s="31"/>
      <c r="D3852" s="31">
        <v>16623700</v>
      </c>
      <c r="E3852" s="17"/>
      <c r="F3852" s="14">
        <f t="shared" si="129"/>
        <v>0.5247645083085004</v>
      </c>
      <c r="G3852" s="33"/>
      <c r="H3852" s="33"/>
      <c r="I3852" s="33"/>
    </row>
    <row r="3853" spans="1:9" ht="12.75">
      <c r="A3853" s="17" t="s">
        <v>2336</v>
      </c>
      <c r="B3853" s="31">
        <v>7508100</v>
      </c>
      <c r="C3853" s="31"/>
      <c r="D3853" s="31">
        <v>4382900</v>
      </c>
      <c r="E3853" s="17"/>
      <c r="F3853" s="14">
        <f t="shared" si="129"/>
        <v>0.58375620995991</v>
      </c>
      <c r="G3853" s="33"/>
      <c r="H3853" s="33"/>
      <c r="I3853" s="33"/>
    </row>
    <row r="3854" spans="1:9" ht="12.75">
      <c r="A3854" s="17" t="s">
        <v>2337</v>
      </c>
      <c r="B3854" s="31">
        <v>45811100</v>
      </c>
      <c r="C3854" s="31"/>
      <c r="D3854" s="31">
        <v>27566400</v>
      </c>
      <c r="E3854" s="17"/>
      <c r="F3854" s="14">
        <f t="shared" si="129"/>
        <v>0.6017406261801179</v>
      </c>
      <c r="G3854" s="33"/>
      <c r="H3854" s="33"/>
      <c r="I3854" s="33"/>
    </row>
    <row r="3855" spans="1:9" ht="12.75">
      <c r="A3855" s="17" t="s">
        <v>2338</v>
      </c>
      <c r="B3855" s="31">
        <v>70046500</v>
      </c>
      <c r="C3855" s="31"/>
      <c r="D3855" s="31">
        <v>40831133</v>
      </c>
      <c r="E3855" s="17"/>
      <c r="F3855" s="14">
        <f t="shared" si="129"/>
        <v>0.5829146781066863</v>
      </c>
      <c r="G3855" s="33"/>
      <c r="H3855" s="33"/>
      <c r="I3855" s="33"/>
    </row>
    <row r="3856" spans="1:9" ht="12.75">
      <c r="A3856" s="8" t="s">
        <v>2339</v>
      </c>
      <c r="B3856" s="37">
        <f>SUM(B3857:B3863)</f>
        <v>311482100</v>
      </c>
      <c r="C3856" s="37"/>
      <c r="D3856" s="37">
        <f>SUM(D3857:D3863)</f>
        <v>162182133</v>
      </c>
      <c r="E3856" s="37"/>
      <c r="F3856" s="10">
        <f t="shared" si="129"/>
        <v>0.520678822314348</v>
      </c>
      <c r="G3856" s="33"/>
      <c r="H3856" s="33"/>
      <c r="I3856" s="33"/>
    </row>
    <row r="3857" spans="1:9" ht="12.75">
      <c r="A3857" s="17" t="s">
        <v>2340</v>
      </c>
      <c r="B3857" s="31">
        <v>23700200</v>
      </c>
      <c r="C3857" s="31"/>
      <c r="D3857" s="31">
        <v>13440231</v>
      </c>
      <c r="E3857" s="17"/>
      <c r="F3857" s="14">
        <f t="shared" si="129"/>
        <v>0.5670935688306428</v>
      </c>
      <c r="G3857" s="33"/>
      <c r="H3857" s="33"/>
      <c r="I3857" s="33"/>
    </row>
    <row r="3858" spans="1:9" ht="12.75">
      <c r="A3858" s="17" t="s">
        <v>2341</v>
      </c>
      <c r="B3858" s="31">
        <v>102586100</v>
      </c>
      <c r="C3858" s="31"/>
      <c r="D3858" s="31">
        <v>52755600</v>
      </c>
      <c r="E3858" s="17"/>
      <c r="F3858" s="14">
        <f t="shared" si="129"/>
        <v>0.5142568047717966</v>
      </c>
      <c r="G3858" s="33"/>
      <c r="H3858" s="33"/>
      <c r="I3858" s="33"/>
    </row>
    <row r="3859" spans="1:9" ht="12.75">
      <c r="A3859" s="17" t="s">
        <v>2287</v>
      </c>
      <c r="B3859" s="31">
        <v>43803500</v>
      </c>
      <c r="C3859" s="31"/>
      <c r="D3859" s="31">
        <v>20353900</v>
      </c>
      <c r="E3859" s="17"/>
      <c r="F3859" s="14">
        <f t="shared" si="129"/>
        <v>0.4646637825744518</v>
      </c>
      <c r="G3859" s="33"/>
      <c r="H3859" s="33"/>
      <c r="I3859" s="33"/>
    </row>
    <row r="3860" spans="1:9" ht="12.75">
      <c r="A3860" s="17" t="s">
        <v>2342</v>
      </c>
      <c r="B3860" s="31">
        <v>46523000</v>
      </c>
      <c r="C3860" s="31"/>
      <c r="D3860" s="31">
        <v>25211900</v>
      </c>
      <c r="E3860" s="17"/>
      <c r="F3860" s="14">
        <f t="shared" si="129"/>
        <v>0.5419233497409883</v>
      </c>
      <c r="G3860" s="33"/>
      <c r="H3860" s="33"/>
      <c r="I3860" s="33"/>
    </row>
    <row r="3861" spans="1:9" ht="12.75">
      <c r="A3861" s="17" t="s">
        <v>2343</v>
      </c>
      <c r="B3861" s="31">
        <v>5994100</v>
      </c>
      <c r="C3861" s="31"/>
      <c r="D3861" s="31">
        <v>3211200</v>
      </c>
      <c r="E3861" s="17"/>
      <c r="F3861" s="14">
        <f t="shared" si="129"/>
        <v>0.5357267980180511</v>
      </c>
      <c r="G3861" s="33"/>
      <c r="H3861" s="33"/>
      <c r="I3861" s="33"/>
    </row>
    <row r="3862" spans="1:9" ht="12.75">
      <c r="A3862" s="17" t="s">
        <v>2344</v>
      </c>
      <c r="B3862" s="31">
        <v>23837500</v>
      </c>
      <c r="C3862" s="31"/>
      <c r="D3862" s="31">
        <v>12836400</v>
      </c>
      <c r="E3862" s="17"/>
      <c r="F3862" s="14">
        <f t="shared" si="129"/>
        <v>0.5384960671211326</v>
      </c>
      <c r="G3862" s="33"/>
      <c r="H3862" s="33"/>
      <c r="I3862" s="33"/>
    </row>
    <row r="3863" spans="1:9" ht="12.75">
      <c r="A3863" s="17" t="s">
        <v>2345</v>
      </c>
      <c r="B3863" s="31">
        <v>65037700</v>
      </c>
      <c r="C3863" s="31"/>
      <c r="D3863" s="31">
        <v>34372902</v>
      </c>
      <c r="E3863" s="17"/>
      <c r="F3863" s="14">
        <f t="shared" si="129"/>
        <v>0.5285073426643316</v>
      </c>
      <c r="G3863" s="33"/>
      <c r="H3863" s="33"/>
      <c r="I3863" s="33"/>
    </row>
    <row r="3864" spans="1:9" ht="12.75">
      <c r="A3864" s="17"/>
      <c r="B3864" s="31"/>
      <c r="C3864" s="31"/>
      <c r="D3864" s="31"/>
      <c r="E3864" s="17"/>
      <c r="F3864" s="14"/>
      <c r="G3864" s="33"/>
      <c r="H3864" s="33"/>
      <c r="I3864" s="33"/>
    </row>
    <row r="3865" spans="1:9" ht="12.75">
      <c r="A3865" s="17"/>
      <c r="B3865" s="31"/>
      <c r="C3865" s="31"/>
      <c r="D3865" s="31"/>
      <c r="E3865" s="17"/>
      <c r="F3865" s="33"/>
      <c r="G3865" s="33"/>
      <c r="H3865" s="33"/>
      <c r="I3865" s="33"/>
    </row>
    <row r="3866" spans="1:9" ht="12.75">
      <c r="A3866" s="17"/>
      <c r="B3866" s="17"/>
      <c r="C3866" s="17"/>
      <c r="D3866" s="17"/>
      <c r="E3866" s="17"/>
      <c r="F3866" s="33"/>
      <c r="G3866" s="33"/>
      <c r="H3866" s="33"/>
      <c r="I3866" s="33"/>
    </row>
    <row r="3867" spans="1:9" ht="12.75">
      <c r="A3867" s="17"/>
      <c r="B3867" s="17"/>
      <c r="C3867" s="17"/>
      <c r="D3867" s="17"/>
      <c r="E3867" s="17"/>
      <c r="F3867" s="33"/>
      <c r="G3867" s="33"/>
      <c r="H3867" s="33"/>
      <c r="I3867" s="33"/>
    </row>
    <row r="3868" spans="1:9" ht="12.75">
      <c r="A3868" s="46" t="s">
        <v>567</v>
      </c>
      <c r="B3868" s="47"/>
      <c r="C3868" s="47"/>
      <c r="D3868" s="47"/>
      <c r="E3868" s="47"/>
      <c r="F3868" s="48"/>
      <c r="G3868" s="33"/>
      <c r="H3868" s="33"/>
      <c r="I3868" s="33"/>
    </row>
    <row r="3869" spans="1:9" ht="12.75">
      <c r="A3869" s="49"/>
      <c r="B3869" s="11"/>
      <c r="C3869" s="11"/>
      <c r="D3869" s="11"/>
      <c r="E3869" s="11"/>
      <c r="F3869" s="45"/>
      <c r="G3869" s="33"/>
      <c r="H3869" s="33"/>
      <c r="I3869" s="33"/>
    </row>
    <row r="3870" spans="1:9" ht="12.75">
      <c r="A3870" s="20" t="s">
        <v>1448</v>
      </c>
      <c r="B3870" s="5">
        <v>2003</v>
      </c>
      <c r="C3870" s="5" t="s">
        <v>1449</v>
      </c>
      <c r="D3870" s="5">
        <v>2003</v>
      </c>
      <c r="E3870" s="20"/>
      <c r="F3870" s="50"/>
      <c r="G3870" s="33"/>
      <c r="H3870" s="33"/>
      <c r="I3870" s="33"/>
    </row>
    <row r="3871" spans="1:9" ht="13.5" thickBot="1">
      <c r="A3871" s="51" t="s">
        <v>1450</v>
      </c>
      <c r="B3871" s="52" t="s">
        <v>1451</v>
      </c>
      <c r="C3871" s="51"/>
      <c r="D3871" s="51" t="s">
        <v>1452</v>
      </c>
      <c r="E3871" s="51"/>
      <c r="F3871" s="53" t="s">
        <v>1453</v>
      </c>
      <c r="G3871" s="33"/>
      <c r="H3871" s="33"/>
      <c r="I3871" s="33"/>
    </row>
    <row r="3872" spans="1:9" ht="12.75">
      <c r="A3872" s="11"/>
      <c r="B3872" s="13"/>
      <c r="C3872" s="13"/>
      <c r="D3872" s="13"/>
      <c r="E3872" s="11"/>
      <c r="F3872" s="45"/>
      <c r="G3872" s="33"/>
      <c r="H3872" s="33"/>
      <c r="I3872" s="33"/>
    </row>
    <row r="3873" spans="1:9" ht="12.75">
      <c r="A3873" s="8" t="s">
        <v>2346</v>
      </c>
      <c r="B3873" s="37">
        <f>SUM(B3874:B3882)</f>
        <v>133773400</v>
      </c>
      <c r="C3873" s="37"/>
      <c r="D3873" s="37">
        <f>SUM(D3874:D3882)</f>
        <v>72267285</v>
      </c>
      <c r="E3873" s="37"/>
      <c r="F3873" s="10">
        <f aca="true" t="shared" si="130" ref="F3873:F3882">SUM(D3873/B3873)</f>
        <v>0.5402216359904136</v>
      </c>
      <c r="G3873" s="33"/>
      <c r="H3873" s="33"/>
      <c r="I3873" s="33"/>
    </row>
    <row r="3874" spans="1:9" ht="12.75">
      <c r="A3874" s="17" t="s">
        <v>2347</v>
      </c>
      <c r="B3874" s="31">
        <v>26290900</v>
      </c>
      <c r="C3874" s="31"/>
      <c r="D3874" s="31">
        <v>14503400</v>
      </c>
      <c r="E3874" s="17"/>
      <c r="F3874" s="14">
        <f t="shared" si="130"/>
        <v>0.5516509514699003</v>
      </c>
      <c r="G3874" s="33"/>
      <c r="H3874" s="33"/>
      <c r="I3874" s="33"/>
    </row>
    <row r="3875" spans="1:9" ht="12.75">
      <c r="A3875" s="17" t="s">
        <v>73</v>
      </c>
      <c r="B3875" s="31">
        <v>17038600</v>
      </c>
      <c r="C3875" s="31"/>
      <c r="D3875" s="31">
        <v>9426969</v>
      </c>
      <c r="E3875" s="17"/>
      <c r="F3875" s="14">
        <f t="shared" si="130"/>
        <v>0.5532713368469241</v>
      </c>
      <c r="G3875" s="33"/>
      <c r="H3875" s="33"/>
      <c r="I3875" s="33"/>
    </row>
    <row r="3876" spans="1:9" ht="12.75">
      <c r="A3876" s="17" t="s">
        <v>2348</v>
      </c>
      <c r="B3876" s="31">
        <v>7542700</v>
      </c>
      <c r="C3876" s="31"/>
      <c r="D3876" s="31">
        <v>4993477</v>
      </c>
      <c r="E3876" s="17"/>
      <c r="F3876" s="14">
        <f t="shared" si="130"/>
        <v>0.662027788457714</v>
      </c>
      <c r="G3876" s="33"/>
      <c r="H3876" s="33"/>
      <c r="I3876" s="33"/>
    </row>
    <row r="3877" spans="1:9" ht="12.75">
      <c r="A3877" s="17" t="s">
        <v>2349</v>
      </c>
      <c r="B3877" s="31">
        <v>7562600</v>
      </c>
      <c r="C3877" s="31"/>
      <c r="D3877" s="31">
        <v>4926500</v>
      </c>
      <c r="E3877" s="17"/>
      <c r="F3877" s="14">
        <f t="shared" si="130"/>
        <v>0.6514294025864121</v>
      </c>
      <c r="G3877" s="33"/>
      <c r="H3877" s="33"/>
      <c r="I3877" s="33"/>
    </row>
    <row r="3878" spans="1:9" ht="12.75">
      <c r="A3878" s="17" t="s">
        <v>1304</v>
      </c>
      <c r="B3878" s="31">
        <v>14814300</v>
      </c>
      <c r="C3878" s="31"/>
      <c r="D3878" s="31">
        <v>8053100</v>
      </c>
      <c r="E3878" s="17"/>
      <c r="F3878" s="14">
        <f t="shared" si="130"/>
        <v>0.5436031402091223</v>
      </c>
      <c r="G3878" s="33"/>
      <c r="H3878" s="33"/>
      <c r="I3878" s="33"/>
    </row>
    <row r="3879" spans="1:9" ht="12.75">
      <c r="A3879" s="17" t="s">
        <v>2350</v>
      </c>
      <c r="B3879" s="31">
        <v>23138500</v>
      </c>
      <c r="C3879" s="31"/>
      <c r="D3879" s="31">
        <v>14391029</v>
      </c>
      <c r="E3879" s="17"/>
      <c r="F3879" s="14">
        <f t="shared" si="130"/>
        <v>0.6219516822611665</v>
      </c>
      <c r="G3879" s="33"/>
      <c r="H3879" s="33"/>
      <c r="I3879" s="33"/>
    </row>
    <row r="3880" spans="1:9" ht="12.75">
      <c r="A3880" s="17" t="s">
        <v>2351</v>
      </c>
      <c r="B3880" s="31">
        <v>5565300</v>
      </c>
      <c r="C3880" s="31"/>
      <c r="D3880" s="31">
        <v>3355600</v>
      </c>
      <c r="E3880" s="17"/>
      <c r="F3880" s="14">
        <f t="shared" si="130"/>
        <v>0.6029504249546296</v>
      </c>
      <c r="G3880" s="33"/>
      <c r="H3880" s="33"/>
      <c r="I3880" s="33"/>
    </row>
    <row r="3881" spans="1:9" ht="12.75">
      <c r="A3881" s="17" t="s">
        <v>400</v>
      </c>
      <c r="B3881" s="31">
        <v>22291500</v>
      </c>
      <c r="C3881" s="31"/>
      <c r="D3881" s="31">
        <v>11782500</v>
      </c>
      <c r="E3881" s="17"/>
      <c r="F3881" s="14">
        <f t="shared" si="130"/>
        <v>0.5285646995491555</v>
      </c>
      <c r="G3881" s="33"/>
      <c r="H3881" s="33"/>
      <c r="I3881" s="33"/>
    </row>
    <row r="3882" spans="1:9" ht="12.75">
      <c r="A3882" s="17" t="s">
        <v>2352</v>
      </c>
      <c r="B3882" s="31">
        <v>9529000</v>
      </c>
      <c r="C3882" s="31"/>
      <c r="D3882" s="31">
        <v>834710</v>
      </c>
      <c r="E3882" s="17"/>
      <c r="F3882" s="14">
        <f t="shared" si="130"/>
        <v>0.08759680973869241</v>
      </c>
      <c r="G3882" s="33"/>
      <c r="H3882" s="33"/>
      <c r="I3882" s="33"/>
    </row>
    <row r="3883" spans="1:9" ht="12.75">
      <c r="A3883" s="40" t="s">
        <v>618</v>
      </c>
      <c r="B3883" s="31"/>
      <c r="C3883" s="31"/>
      <c r="D3883" s="31"/>
      <c r="E3883" s="17"/>
      <c r="F3883" s="14"/>
      <c r="G3883" s="33"/>
      <c r="H3883" s="33"/>
      <c r="I3883" s="33"/>
    </row>
    <row r="3884" spans="1:9" ht="12.75">
      <c r="A3884" s="17"/>
      <c r="B3884" s="31"/>
      <c r="C3884" s="31"/>
      <c r="D3884" s="31"/>
      <c r="E3884" s="17"/>
      <c r="F3884" s="14"/>
      <c r="G3884" s="33"/>
      <c r="H3884" s="33"/>
      <c r="I3884" s="33"/>
    </row>
    <row r="3885" spans="1:9" ht="12.75">
      <c r="A3885" s="17"/>
      <c r="B3885" s="17"/>
      <c r="C3885" s="17"/>
      <c r="D3885" s="17"/>
      <c r="E3885" s="17"/>
      <c r="F3885" s="14"/>
      <c r="G3885" s="33"/>
      <c r="H3885" s="33"/>
      <c r="I3885" s="33"/>
    </row>
    <row r="3886" spans="1:9" ht="15.75">
      <c r="A3886" s="23" t="s">
        <v>1688</v>
      </c>
      <c r="B3886" s="37">
        <f>+B3817+B3824+B3834+B3844+B3856+B3873</f>
        <v>1478937800</v>
      </c>
      <c r="C3886" s="37"/>
      <c r="D3886" s="37">
        <f>+D3817+D3824+D3834+D3844+D3856+D3873</f>
        <v>749724192</v>
      </c>
      <c r="E3886" s="37"/>
      <c r="F3886" s="10">
        <f>SUM(D3886/B3886)</f>
        <v>0.5069342280655752</v>
      </c>
      <c r="G3886" s="33"/>
      <c r="H3886" s="33"/>
      <c r="I3886" s="33"/>
    </row>
    <row r="3887" spans="1:9" ht="12.75">
      <c r="A3887" s="17"/>
      <c r="B3887" s="17"/>
      <c r="C3887" s="17"/>
      <c r="D3887" s="17"/>
      <c r="E3887" s="17"/>
      <c r="F3887" s="33"/>
      <c r="G3887" s="33"/>
      <c r="H3887" s="33"/>
      <c r="I3887" s="33"/>
    </row>
    <row r="3890" spans="1:6" ht="12.75">
      <c r="A3890" s="46" t="s">
        <v>2353</v>
      </c>
      <c r="B3890" s="47"/>
      <c r="C3890" s="47"/>
      <c r="D3890" s="47"/>
      <c r="E3890" s="47"/>
      <c r="F3890" s="48"/>
    </row>
    <row r="3891" spans="1:6" ht="12.75">
      <c r="A3891" s="49"/>
      <c r="B3891" s="11"/>
      <c r="C3891" s="11"/>
      <c r="D3891" s="11"/>
      <c r="E3891" s="11"/>
      <c r="F3891" s="45"/>
    </row>
    <row r="3892" spans="1:6" ht="12.75">
      <c r="A3892" s="20" t="s">
        <v>1448</v>
      </c>
      <c r="B3892" s="5">
        <v>2003</v>
      </c>
      <c r="C3892" s="5" t="s">
        <v>1449</v>
      </c>
      <c r="D3892" s="5">
        <v>2003</v>
      </c>
      <c r="E3892" s="20"/>
      <c r="F3892" s="50"/>
    </row>
    <row r="3893" spans="1:6" ht="13.5" thickBot="1">
      <c r="A3893" s="51" t="s">
        <v>1450</v>
      </c>
      <c r="B3893" s="52" t="s">
        <v>1451</v>
      </c>
      <c r="C3893" s="51"/>
      <c r="D3893" s="51" t="s">
        <v>1452</v>
      </c>
      <c r="E3893" s="51"/>
      <c r="F3893" s="53" t="s">
        <v>1453</v>
      </c>
    </row>
    <row r="3894" spans="1:6" ht="12.75">
      <c r="A3894" s="11"/>
      <c r="B3894" s="13"/>
      <c r="C3894" s="13"/>
      <c r="D3894" s="13"/>
      <c r="E3894" s="11"/>
      <c r="F3894" s="45"/>
    </row>
    <row r="3895" spans="1:6" ht="12.75">
      <c r="A3895" s="8" t="s">
        <v>2354</v>
      </c>
      <c r="B3895" s="37">
        <f>SUM(B3896:B3911)</f>
        <v>360841800</v>
      </c>
      <c r="C3895" s="37"/>
      <c r="D3895" s="37">
        <f>SUM(D3896:D3911)</f>
        <v>478993210</v>
      </c>
      <c r="E3895" s="37"/>
      <c r="F3895" s="10">
        <f aca="true" t="shared" si="131" ref="F3895:F3927">SUM(D3895/B3895)</f>
        <v>1.3274327142808844</v>
      </c>
    </row>
    <row r="3896" spans="1:6" ht="12.75">
      <c r="A3896" s="17" t="s">
        <v>2355</v>
      </c>
      <c r="B3896" s="31">
        <v>15447300</v>
      </c>
      <c r="C3896" s="31"/>
      <c r="D3896" s="31">
        <v>18868800</v>
      </c>
      <c r="E3896" s="17"/>
      <c r="F3896" s="14">
        <f t="shared" si="131"/>
        <v>1.2214950185469304</v>
      </c>
    </row>
    <row r="3897" spans="1:6" ht="12.75">
      <c r="A3897" s="17" t="s">
        <v>2356</v>
      </c>
      <c r="B3897" s="31">
        <v>25835100</v>
      </c>
      <c r="C3897" s="31"/>
      <c r="D3897" s="31">
        <v>30210930</v>
      </c>
      <c r="E3897" s="17"/>
      <c r="F3897" s="14">
        <f t="shared" si="131"/>
        <v>1.1693753846511141</v>
      </c>
    </row>
    <row r="3898" spans="1:6" ht="12.75">
      <c r="A3898" s="17" t="s">
        <v>2357</v>
      </c>
      <c r="B3898" s="31">
        <v>21715900</v>
      </c>
      <c r="C3898" s="31"/>
      <c r="D3898" s="31">
        <v>28335080</v>
      </c>
      <c r="E3898" s="17"/>
      <c r="F3898" s="14">
        <f t="shared" si="131"/>
        <v>1.3048079978264773</v>
      </c>
    </row>
    <row r="3899" spans="1:6" ht="12.75">
      <c r="A3899" s="17" t="s">
        <v>2358</v>
      </c>
      <c r="B3899" s="31">
        <v>17979400</v>
      </c>
      <c r="C3899" s="31"/>
      <c r="D3899" s="31">
        <v>22761530</v>
      </c>
      <c r="E3899" s="17"/>
      <c r="F3899" s="14">
        <f t="shared" si="131"/>
        <v>1.265978286260943</v>
      </c>
    </row>
    <row r="3900" spans="1:6" ht="12.75">
      <c r="A3900" s="17" t="s">
        <v>2359</v>
      </c>
      <c r="B3900" s="31">
        <v>31597300</v>
      </c>
      <c r="C3900" s="31"/>
      <c r="D3900" s="31">
        <v>43167580</v>
      </c>
      <c r="E3900" s="17"/>
      <c r="F3900" s="14">
        <f t="shared" si="131"/>
        <v>1.366179388745241</v>
      </c>
    </row>
    <row r="3901" spans="1:6" ht="12.75">
      <c r="A3901" s="17" t="s">
        <v>844</v>
      </c>
      <c r="B3901" s="31">
        <v>22729200</v>
      </c>
      <c r="C3901" s="31"/>
      <c r="D3901" s="31">
        <v>26845220</v>
      </c>
      <c r="E3901" s="17"/>
      <c r="F3901" s="14">
        <f t="shared" si="131"/>
        <v>1.181089523608398</v>
      </c>
    </row>
    <row r="3902" spans="1:6" ht="12.75">
      <c r="A3902" s="17" t="s">
        <v>1339</v>
      </c>
      <c r="B3902" s="31">
        <v>44482200</v>
      </c>
      <c r="C3902" s="31"/>
      <c r="D3902" s="31">
        <v>64722260</v>
      </c>
      <c r="E3902" s="17"/>
      <c r="F3902" s="14">
        <f t="shared" si="131"/>
        <v>1.45501481491473</v>
      </c>
    </row>
    <row r="3903" spans="1:6" ht="12.75">
      <c r="A3903" s="17" t="s">
        <v>2360</v>
      </c>
      <c r="B3903" s="31">
        <v>8402900</v>
      </c>
      <c r="C3903" s="31"/>
      <c r="D3903" s="31">
        <v>11997540</v>
      </c>
      <c r="E3903" s="17"/>
      <c r="F3903" s="14">
        <f t="shared" si="131"/>
        <v>1.4277856454319342</v>
      </c>
    </row>
    <row r="3904" spans="1:6" ht="12.75">
      <c r="A3904" s="17" t="s">
        <v>875</v>
      </c>
      <c r="B3904" s="31">
        <v>54804600</v>
      </c>
      <c r="C3904" s="31"/>
      <c r="D3904" s="31">
        <v>69210330</v>
      </c>
      <c r="E3904" s="17"/>
      <c r="F3904" s="14">
        <f t="shared" si="131"/>
        <v>1.2628562200983129</v>
      </c>
    </row>
    <row r="3905" spans="1:6" ht="12.75">
      <c r="A3905" s="17" t="s">
        <v>2361</v>
      </c>
      <c r="B3905" s="31">
        <v>12696400</v>
      </c>
      <c r="C3905" s="31"/>
      <c r="D3905" s="31">
        <v>17870270</v>
      </c>
      <c r="E3905" s="17"/>
      <c r="F3905" s="14">
        <f t="shared" si="131"/>
        <v>1.4075068523360952</v>
      </c>
    </row>
    <row r="3906" spans="1:6" ht="12.75">
      <c r="A3906" s="17" t="s">
        <v>655</v>
      </c>
      <c r="B3906" s="31">
        <v>12683400</v>
      </c>
      <c r="C3906" s="31"/>
      <c r="D3906" s="31">
        <v>17839640</v>
      </c>
      <c r="E3906" s="17"/>
      <c r="F3906" s="14">
        <f t="shared" si="131"/>
        <v>1.4065345254427046</v>
      </c>
    </row>
    <row r="3907" spans="1:6" ht="12.75">
      <c r="A3907" s="17" t="s">
        <v>656</v>
      </c>
      <c r="B3907" s="31">
        <v>12705500</v>
      </c>
      <c r="C3907" s="31"/>
      <c r="D3907" s="31">
        <v>18501210</v>
      </c>
      <c r="E3907" s="17"/>
      <c r="F3907" s="14">
        <f t="shared" si="131"/>
        <v>1.4561575695564912</v>
      </c>
    </row>
    <row r="3908" spans="1:6" ht="12.75">
      <c r="A3908" s="17" t="s">
        <v>657</v>
      </c>
      <c r="B3908" s="31">
        <v>11215000</v>
      </c>
      <c r="C3908" s="31"/>
      <c r="D3908" s="31">
        <v>14236650</v>
      </c>
      <c r="E3908" s="17"/>
      <c r="F3908" s="14">
        <f t="shared" si="131"/>
        <v>1.2694293357111013</v>
      </c>
    </row>
    <row r="3909" spans="1:6" ht="12.75">
      <c r="A3909" s="17" t="s">
        <v>658</v>
      </c>
      <c r="B3909" s="31">
        <v>28712200</v>
      </c>
      <c r="C3909" s="31"/>
      <c r="D3909" s="31">
        <v>36121160</v>
      </c>
      <c r="E3909" s="17"/>
      <c r="F3909" s="14">
        <f t="shared" si="131"/>
        <v>1.2580422259527309</v>
      </c>
    </row>
    <row r="3910" spans="1:6" ht="12.75">
      <c r="A3910" s="17" t="s">
        <v>659</v>
      </c>
      <c r="B3910" s="31">
        <v>16898000</v>
      </c>
      <c r="C3910" s="31"/>
      <c r="D3910" s="31">
        <v>26242770</v>
      </c>
      <c r="E3910" s="17"/>
      <c r="F3910" s="14">
        <f t="shared" si="131"/>
        <v>1.5530104154337792</v>
      </c>
    </row>
    <row r="3911" spans="1:6" ht="12.75">
      <c r="A3911" s="17" t="s">
        <v>660</v>
      </c>
      <c r="B3911" s="31">
        <v>22937400</v>
      </c>
      <c r="C3911" s="31"/>
      <c r="D3911" s="31">
        <v>32062240</v>
      </c>
      <c r="E3911" s="17"/>
      <c r="F3911" s="14">
        <f t="shared" si="131"/>
        <v>1.397814922353885</v>
      </c>
    </row>
    <row r="3912" spans="1:6" ht="12.75">
      <c r="A3912" s="8" t="s">
        <v>661</v>
      </c>
      <c r="B3912" s="37">
        <f>SUM(B3913:B3929)</f>
        <v>436415100</v>
      </c>
      <c r="C3912" s="37"/>
      <c r="D3912" s="37">
        <f>SUM(D3913:D3929)</f>
        <v>549255485</v>
      </c>
      <c r="E3912" s="37"/>
      <c r="F3912" s="10">
        <f t="shared" si="131"/>
        <v>1.258562054795996</v>
      </c>
    </row>
    <row r="3913" spans="1:6" ht="12.75">
      <c r="A3913" s="17" t="s">
        <v>662</v>
      </c>
      <c r="B3913" s="31">
        <v>9201200</v>
      </c>
      <c r="C3913" s="31"/>
      <c r="D3913" s="31">
        <v>11674290</v>
      </c>
      <c r="E3913" s="17"/>
      <c r="F3913" s="14">
        <f t="shared" si="131"/>
        <v>1.2687790722949182</v>
      </c>
    </row>
    <row r="3914" spans="1:6" ht="12.75">
      <c r="A3914" s="17" t="s">
        <v>663</v>
      </c>
      <c r="B3914" s="31">
        <v>31852200</v>
      </c>
      <c r="C3914" s="31"/>
      <c r="D3914" s="31">
        <v>47699190</v>
      </c>
      <c r="E3914" s="17"/>
      <c r="F3914" s="14">
        <f t="shared" si="131"/>
        <v>1.4975163411004577</v>
      </c>
    </row>
    <row r="3915" spans="1:6" ht="12.75">
      <c r="A3915" s="17" t="s">
        <v>872</v>
      </c>
      <c r="B3915" s="31">
        <v>35331500</v>
      </c>
      <c r="C3915" s="31"/>
      <c r="D3915" s="31">
        <v>44229290</v>
      </c>
      <c r="E3915" s="17"/>
      <c r="F3915" s="14">
        <f t="shared" si="131"/>
        <v>1.2518373123133748</v>
      </c>
    </row>
    <row r="3916" spans="1:6" ht="12.75">
      <c r="A3916" s="17" t="s">
        <v>1231</v>
      </c>
      <c r="B3916" s="31">
        <v>9861900</v>
      </c>
      <c r="C3916" s="31"/>
      <c r="D3916" s="31">
        <v>14433970</v>
      </c>
      <c r="E3916" s="17"/>
      <c r="F3916" s="14">
        <f t="shared" si="131"/>
        <v>1.4636094464555511</v>
      </c>
    </row>
    <row r="3917" spans="1:6" ht="12.75">
      <c r="A3917" s="17" t="s">
        <v>2524</v>
      </c>
      <c r="B3917" s="31">
        <v>4502900</v>
      </c>
      <c r="C3917" s="31"/>
      <c r="D3917" s="31">
        <v>6810990</v>
      </c>
      <c r="E3917" s="17"/>
      <c r="F3917" s="14">
        <f t="shared" si="131"/>
        <v>1.5125785604832442</v>
      </c>
    </row>
    <row r="3918" spans="1:6" ht="12.75">
      <c r="A3918" s="17" t="s">
        <v>183</v>
      </c>
      <c r="B3918" s="31">
        <v>40550500</v>
      </c>
      <c r="C3918" s="31"/>
      <c r="D3918" s="31">
        <v>44078960</v>
      </c>
      <c r="E3918" s="17"/>
      <c r="F3918" s="14">
        <f t="shared" si="131"/>
        <v>1.0870139702346457</v>
      </c>
    </row>
    <row r="3919" spans="1:6" ht="12.75">
      <c r="A3919" s="17" t="s">
        <v>664</v>
      </c>
      <c r="B3919" s="31">
        <v>52056000</v>
      </c>
      <c r="C3919" s="31"/>
      <c r="D3919" s="31">
        <v>76965630</v>
      </c>
      <c r="E3919" s="17"/>
      <c r="F3919" s="14">
        <f t="shared" si="131"/>
        <v>1.47851602120793</v>
      </c>
    </row>
    <row r="3920" spans="1:6" ht="12.75">
      <c r="A3920" s="17" t="s">
        <v>2603</v>
      </c>
      <c r="B3920" s="31">
        <v>30440500</v>
      </c>
      <c r="C3920" s="31"/>
      <c r="D3920" s="31">
        <v>37001280</v>
      </c>
      <c r="E3920" s="17"/>
      <c r="F3920" s="14">
        <f t="shared" si="131"/>
        <v>1.2155279972405184</v>
      </c>
    </row>
    <row r="3921" spans="1:6" ht="12.75">
      <c r="A3921" s="17" t="s">
        <v>665</v>
      </c>
      <c r="B3921" s="31">
        <v>7099400</v>
      </c>
      <c r="C3921" s="31"/>
      <c r="D3921" s="31">
        <v>11601070</v>
      </c>
      <c r="E3921" s="17"/>
      <c r="F3921" s="14">
        <f t="shared" si="131"/>
        <v>1.6340916133757781</v>
      </c>
    </row>
    <row r="3922" spans="1:6" ht="12.75">
      <c r="A3922" s="17" t="s">
        <v>1973</v>
      </c>
      <c r="B3922" s="31">
        <v>82349200</v>
      </c>
      <c r="C3922" s="31"/>
      <c r="D3922" s="31">
        <v>109266010</v>
      </c>
      <c r="E3922" s="17"/>
      <c r="F3922" s="14">
        <f t="shared" si="131"/>
        <v>1.3268618274373036</v>
      </c>
    </row>
    <row r="3923" spans="1:6" ht="12.75">
      <c r="A3923" s="17" t="s">
        <v>666</v>
      </c>
      <c r="B3923" s="31">
        <v>3161900</v>
      </c>
      <c r="C3923" s="31"/>
      <c r="D3923" s="31">
        <v>4659880</v>
      </c>
      <c r="E3923" s="17"/>
      <c r="F3923" s="14">
        <f t="shared" si="131"/>
        <v>1.4737594484329042</v>
      </c>
    </row>
    <row r="3924" spans="1:6" ht="12.75">
      <c r="A3924" s="17" t="s">
        <v>667</v>
      </c>
      <c r="B3924" s="31">
        <v>25471600</v>
      </c>
      <c r="C3924" s="31"/>
      <c r="D3924" s="31">
        <v>33152710</v>
      </c>
      <c r="E3924" s="17"/>
      <c r="F3924" s="14">
        <f t="shared" si="131"/>
        <v>1.30155585043735</v>
      </c>
    </row>
    <row r="3925" spans="1:6" ht="12.75">
      <c r="A3925" s="17" t="s">
        <v>668</v>
      </c>
      <c r="B3925" s="31">
        <v>45529900</v>
      </c>
      <c r="C3925" s="31"/>
      <c r="D3925" s="31">
        <v>52585820</v>
      </c>
      <c r="E3925" s="17"/>
      <c r="F3925" s="14">
        <f t="shared" si="131"/>
        <v>1.1549733252214478</v>
      </c>
    </row>
    <row r="3926" spans="1:6" ht="12.75">
      <c r="A3926" s="17" t="s">
        <v>669</v>
      </c>
      <c r="B3926" s="31">
        <v>10478000</v>
      </c>
      <c r="C3926" s="31"/>
      <c r="D3926" s="31">
        <v>14407420</v>
      </c>
      <c r="E3926" s="17"/>
      <c r="F3926" s="14">
        <f t="shared" si="131"/>
        <v>1.3750162244703188</v>
      </c>
    </row>
    <row r="3927" spans="1:6" ht="12.75">
      <c r="A3927" s="17" t="s">
        <v>2368</v>
      </c>
      <c r="B3927" s="31">
        <v>33035100</v>
      </c>
      <c r="C3927" s="31"/>
      <c r="D3927" s="31">
        <v>27519764</v>
      </c>
      <c r="E3927" s="17"/>
      <c r="F3927" s="14">
        <f t="shared" si="131"/>
        <v>0.833046184210128</v>
      </c>
    </row>
    <row r="3928" spans="1:6" ht="12.75">
      <c r="A3928" s="40" t="s">
        <v>2041</v>
      </c>
      <c r="B3928" s="31"/>
      <c r="C3928" s="31"/>
      <c r="D3928" s="31"/>
      <c r="E3928" s="17"/>
      <c r="F3928" s="14"/>
    </row>
    <row r="3929" spans="1:6" ht="12.75">
      <c r="A3929" s="17" t="s">
        <v>1339</v>
      </c>
      <c r="B3929" s="31">
        <v>15493300</v>
      </c>
      <c r="C3929" s="31"/>
      <c r="D3929" s="31">
        <v>13169211</v>
      </c>
      <c r="E3929" s="17"/>
      <c r="F3929" s="14">
        <f>SUM(D3929/B3929)</f>
        <v>0.8499939328613013</v>
      </c>
    </row>
    <row r="3930" spans="1:6" ht="12.75">
      <c r="A3930" s="40" t="s">
        <v>2041</v>
      </c>
      <c r="B3930" s="31"/>
      <c r="C3930" s="31"/>
      <c r="D3930" s="31"/>
      <c r="E3930" s="17"/>
      <c r="F3930" s="14"/>
    </row>
    <row r="3931" spans="1:6" ht="12.75">
      <c r="A3931" s="8" t="s">
        <v>2369</v>
      </c>
      <c r="B3931" s="37">
        <f>SUM(B3932:B3938)</f>
        <v>440182000</v>
      </c>
      <c r="C3931" s="37"/>
      <c r="D3931" s="37">
        <f>SUM(D3932:D3938)</f>
        <v>578110337</v>
      </c>
      <c r="E3931" s="37"/>
      <c r="F3931" s="10">
        <f aca="true" t="shared" si="132" ref="F3931:F3938">SUM(D3931/B3931)</f>
        <v>1.3133438827575867</v>
      </c>
    </row>
    <row r="3932" spans="1:6" ht="12.75">
      <c r="A3932" s="17" t="s">
        <v>2370</v>
      </c>
      <c r="B3932" s="31">
        <v>112158800</v>
      </c>
      <c r="C3932" s="31"/>
      <c r="D3932" s="31">
        <v>135398510</v>
      </c>
      <c r="E3932" s="17"/>
      <c r="F3932" s="14">
        <f t="shared" si="132"/>
        <v>1.2072036255737402</v>
      </c>
    </row>
    <row r="3933" spans="1:6" ht="12.75">
      <c r="A3933" s="17" t="s">
        <v>2371</v>
      </c>
      <c r="B3933" s="31">
        <v>108317900</v>
      </c>
      <c r="C3933" s="31"/>
      <c r="D3933" s="31">
        <v>131605370</v>
      </c>
      <c r="E3933" s="17"/>
      <c r="F3933" s="14">
        <f t="shared" si="132"/>
        <v>1.2149918896138128</v>
      </c>
    </row>
    <row r="3934" spans="1:6" ht="12.75">
      <c r="A3934" s="17" t="s">
        <v>2372</v>
      </c>
      <c r="B3934" s="31">
        <v>5891300</v>
      </c>
      <c r="C3934" s="31"/>
      <c r="D3934" s="31">
        <v>35320920</v>
      </c>
      <c r="E3934" s="17"/>
      <c r="F3934" s="14">
        <f t="shared" si="132"/>
        <v>5.995437339806155</v>
      </c>
    </row>
    <row r="3935" spans="1:6" ht="12.75">
      <c r="A3935" s="17" t="s">
        <v>2373</v>
      </c>
      <c r="B3935" s="31">
        <v>41801400</v>
      </c>
      <c r="C3935" s="31"/>
      <c r="D3935" s="31">
        <v>50282380</v>
      </c>
      <c r="E3935" s="17"/>
      <c r="F3935" s="14">
        <f t="shared" si="132"/>
        <v>1.202887463099322</v>
      </c>
    </row>
    <row r="3936" spans="1:6" ht="12.75">
      <c r="A3936" s="17" t="s">
        <v>1435</v>
      </c>
      <c r="B3936" s="31">
        <v>21439800</v>
      </c>
      <c r="C3936" s="31"/>
      <c r="D3936" s="31">
        <v>27182490</v>
      </c>
      <c r="E3936" s="17"/>
      <c r="F3936" s="14">
        <f t="shared" si="132"/>
        <v>1.2678518456328884</v>
      </c>
    </row>
    <row r="3937" spans="1:6" ht="12.75">
      <c r="A3937" s="17" t="s">
        <v>2374</v>
      </c>
      <c r="B3937" s="31">
        <v>128134600</v>
      </c>
      <c r="C3937" s="31"/>
      <c r="D3937" s="31">
        <v>179197080</v>
      </c>
      <c r="E3937" s="17"/>
      <c r="F3937" s="14">
        <f t="shared" si="132"/>
        <v>1.3985065704345274</v>
      </c>
    </row>
    <row r="3938" spans="1:6" ht="12.75">
      <c r="A3938" s="17" t="s">
        <v>2494</v>
      </c>
      <c r="B3938" s="31">
        <v>22438200</v>
      </c>
      <c r="C3938" s="31"/>
      <c r="D3938" s="31">
        <v>19123587</v>
      </c>
      <c r="E3938" s="17"/>
      <c r="F3938" s="14">
        <f t="shared" si="132"/>
        <v>0.852278123913683</v>
      </c>
    </row>
    <row r="3939" spans="1:6" ht="12.75">
      <c r="A3939" s="40" t="s">
        <v>2041</v>
      </c>
      <c r="B3939" s="31"/>
      <c r="C3939" s="31"/>
      <c r="D3939" s="31"/>
      <c r="E3939" s="17"/>
      <c r="F3939" s="14"/>
    </row>
    <row r="3940" spans="1:6" ht="15.75">
      <c r="A3940" s="23" t="s">
        <v>1688</v>
      </c>
      <c r="B3940" s="37">
        <f>+B3895+B3912+B3931</f>
        <v>1237438900</v>
      </c>
      <c r="C3940" s="37"/>
      <c r="D3940" s="37">
        <f>+D3895+D3912+D3931</f>
        <v>1606359032</v>
      </c>
      <c r="E3940" s="37"/>
      <c r="F3940" s="10">
        <f>SUM(D3940/B3940)</f>
        <v>1.2981319982748238</v>
      </c>
    </row>
    <row r="3942" spans="1:4" ht="12.75">
      <c r="A3942" s="17" t="s">
        <v>2273</v>
      </c>
      <c r="B3942" s="17" t="s">
        <v>1842</v>
      </c>
      <c r="C3942" s="17"/>
      <c r="D3942" s="38" t="s">
        <v>1843</v>
      </c>
    </row>
    <row r="3943" spans="1:4" ht="12.75">
      <c r="A3943" s="17" t="s">
        <v>2375</v>
      </c>
      <c r="B3943" s="17" t="s">
        <v>2376</v>
      </c>
      <c r="C3943" s="17"/>
      <c r="D3943" s="38" t="s">
        <v>152</v>
      </c>
    </row>
    <row r="3944" spans="1:4" ht="12.75">
      <c r="A3944" s="17" t="s">
        <v>2377</v>
      </c>
      <c r="B3944" s="17" t="s">
        <v>2376</v>
      </c>
      <c r="C3944" s="17"/>
      <c r="D3944" s="38" t="s">
        <v>152</v>
      </c>
    </row>
    <row r="3946" spans="1:6" ht="12.75">
      <c r="A3946" s="46" t="s">
        <v>2378</v>
      </c>
      <c r="B3946" s="47"/>
      <c r="C3946" s="47"/>
      <c r="D3946" s="47"/>
      <c r="E3946" s="47"/>
      <c r="F3946" s="48"/>
    </row>
    <row r="3947" spans="1:6" ht="12.75">
      <c r="A3947" s="49"/>
      <c r="B3947" s="11"/>
      <c r="C3947" s="11"/>
      <c r="D3947" s="11"/>
      <c r="E3947" s="11"/>
      <c r="F3947" s="45"/>
    </row>
    <row r="3948" spans="1:6" ht="12.75">
      <c r="A3948" s="20" t="s">
        <v>1448</v>
      </c>
      <c r="B3948" s="5">
        <v>2003</v>
      </c>
      <c r="C3948" s="5" t="s">
        <v>1449</v>
      </c>
      <c r="D3948" s="5">
        <v>2003</v>
      </c>
      <c r="E3948" s="20"/>
      <c r="F3948" s="50"/>
    </row>
    <row r="3949" spans="1:6" ht="13.5" thickBot="1">
      <c r="A3949" s="51" t="s">
        <v>1450</v>
      </c>
      <c r="B3949" s="52" t="s">
        <v>1451</v>
      </c>
      <c r="C3949" s="51"/>
      <c r="D3949" s="51" t="s">
        <v>1452</v>
      </c>
      <c r="E3949" s="51"/>
      <c r="F3949" s="53" t="s">
        <v>1453</v>
      </c>
    </row>
    <row r="3950" spans="1:6" ht="12.75">
      <c r="A3950" s="11"/>
      <c r="B3950" s="13"/>
      <c r="C3950" s="13"/>
      <c r="D3950" s="13"/>
      <c r="E3950" s="11"/>
      <c r="F3950" s="45"/>
    </row>
    <row r="3951" spans="1:6" ht="12.75">
      <c r="A3951" s="8" t="s">
        <v>1557</v>
      </c>
      <c r="B3951" s="37">
        <f>SUM(B3952:B3955)</f>
        <v>589825800</v>
      </c>
      <c r="C3951" s="37"/>
      <c r="D3951" s="37">
        <f>SUM(D3952:D3955)</f>
        <v>127909778</v>
      </c>
      <c r="E3951" s="37"/>
      <c r="F3951" s="10">
        <f aca="true" t="shared" si="133" ref="F3951:F3965">SUM(D3951/B3951)</f>
        <v>0.2168602628097991</v>
      </c>
    </row>
    <row r="3952" spans="1:6" ht="12.75">
      <c r="A3952" s="17" t="s">
        <v>1558</v>
      </c>
      <c r="B3952" s="31">
        <v>267314700</v>
      </c>
      <c r="C3952" s="31"/>
      <c r="D3952" s="31">
        <v>59292953</v>
      </c>
      <c r="E3952" s="17"/>
      <c r="F3952" s="14">
        <f t="shared" si="133"/>
        <v>0.22180954882017337</v>
      </c>
    </row>
    <row r="3953" spans="1:6" ht="12.75">
      <c r="A3953" s="17" t="s">
        <v>1559</v>
      </c>
      <c r="B3953" s="31">
        <v>144092600</v>
      </c>
      <c r="C3953" s="31"/>
      <c r="D3953" s="31">
        <v>30273541</v>
      </c>
      <c r="E3953" s="17"/>
      <c r="F3953" s="14">
        <f t="shared" si="133"/>
        <v>0.21009781904136646</v>
      </c>
    </row>
    <row r="3954" spans="1:6" ht="12.75">
      <c r="A3954" s="17" t="s">
        <v>1560</v>
      </c>
      <c r="B3954" s="31">
        <v>121405700</v>
      </c>
      <c r="C3954" s="31"/>
      <c r="D3954" s="31">
        <v>25812109</v>
      </c>
      <c r="E3954" s="17"/>
      <c r="F3954" s="14">
        <f t="shared" si="133"/>
        <v>0.21261035519749072</v>
      </c>
    </row>
    <row r="3955" spans="1:6" ht="12.75">
      <c r="A3955" s="17" t="s">
        <v>1561</v>
      </c>
      <c r="B3955" s="31">
        <v>57012800</v>
      </c>
      <c r="C3955" s="31"/>
      <c r="D3955" s="31">
        <v>12531175</v>
      </c>
      <c r="E3955" s="17"/>
      <c r="F3955" s="14">
        <f t="shared" si="133"/>
        <v>0.21979581778127016</v>
      </c>
    </row>
    <row r="3956" spans="1:6" ht="12.75">
      <c r="A3956" s="8" t="s">
        <v>1562</v>
      </c>
      <c r="B3956" s="37">
        <f>SUM(B3957:B3965)</f>
        <v>541718900</v>
      </c>
      <c r="C3956" s="37"/>
      <c r="D3956" s="37">
        <f>SUM(D3957:D3965)</f>
        <v>109458429</v>
      </c>
      <c r="E3956" s="37"/>
      <c r="F3956" s="10">
        <f t="shared" si="133"/>
        <v>0.20205761512105264</v>
      </c>
    </row>
    <row r="3957" spans="1:6" ht="12.75">
      <c r="A3957" s="17" t="s">
        <v>51</v>
      </c>
      <c r="B3957" s="31">
        <v>125292400</v>
      </c>
      <c r="C3957" s="31"/>
      <c r="D3957" s="31">
        <v>24722439</v>
      </c>
      <c r="E3957" s="17"/>
      <c r="F3957" s="14">
        <f t="shared" si="133"/>
        <v>0.19731794586104184</v>
      </c>
    </row>
    <row r="3958" spans="1:6" ht="12.75">
      <c r="A3958" s="17" t="s">
        <v>1563</v>
      </c>
      <c r="B3958" s="31">
        <v>6173900</v>
      </c>
      <c r="C3958" s="31"/>
      <c r="D3958" s="31">
        <v>1369720</v>
      </c>
      <c r="E3958" s="17"/>
      <c r="F3958" s="14">
        <f t="shared" si="133"/>
        <v>0.22185652504899658</v>
      </c>
    </row>
    <row r="3959" spans="1:6" ht="12.75">
      <c r="A3959" s="17" t="s">
        <v>1564</v>
      </c>
      <c r="B3959" s="31">
        <v>70834700</v>
      </c>
      <c r="C3959" s="31"/>
      <c r="D3959" s="31">
        <v>12516042</v>
      </c>
      <c r="E3959" s="17"/>
      <c r="F3959" s="14">
        <f t="shared" si="133"/>
        <v>0.17669365438125664</v>
      </c>
    </row>
    <row r="3960" spans="1:6" ht="12.75">
      <c r="A3960" s="17" t="s">
        <v>1837</v>
      </c>
      <c r="B3960" s="31">
        <v>46999500</v>
      </c>
      <c r="C3960" s="31"/>
      <c r="D3960" s="31">
        <v>8764305</v>
      </c>
      <c r="E3960" s="17"/>
      <c r="F3960" s="14">
        <f t="shared" si="133"/>
        <v>0.18647655826125809</v>
      </c>
    </row>
    <row r="3961" spans="1:6" ht="12.75">
      <c r="A3961" s="17" t="s">
        <v>2545</v>
      </c>
      <c r="B3961" s="31">
        <v>55141700</v>
      </c>
      <c r="C3961" s="31"/>
      <c r="D3961" s="31">
        <v>11523807</v>
      </c>
      <c r="E3961" s="17"/>
      <c r="F3961" s="14">
        <f t="shared" si="133"/>
        <v>0.20898534140224187</v>
      </c>
    </row>
    <row r="3962" spans="1:6" ht="12.75">
      <c r="A3962" s="17" t="s">
        <v>1565</v>
      </c>
      <c r="B3962" s="31">
        <v>105551200</v>
      </c>
      <c r="C3962" s="31"/>
      <c r="D3962" s="31">
        <v>25895723</v>
      </c>
      <c r="E3962" s="17"/>
      <c r="F3962" s="14">
        <f t="shared" si="133"/>
        <v>0.24533802552694806</v>
      </c>
    </row>
    <row r="3963" spans="1:6" ht="12.75">
      <c r="A3963" s="17" t="s">
        <v>1566</v>
      </c>
      <c r="B3963" s="31">
        <v>26542000</v>
      </c>
      <c r="C3963" s="31"/>
      <c r="D3963" s="31">
        <v>5353454</v>
      </c>
      <c r="E3963" s="17"/>
      <c r="F3963" s="14">
        <f t="shared" si="133"/>
        <v>0.20169746062843794</v>
      </c>
    </row>
    <row r="3964" spans="1:6" ht="12.75">
      <c r="A3964" s="17" t="s">
        <v>1561</v>
      </c>
      <c r="B3964" s="31">
        <v>4595100</v>
      </c>
      <c r="C3964" s="31"/>
      <c r="D3964" s="31">
        <v>907576</v>
      </c>
      <c r="E3964" s="17"/>
      <c r="F3964" s="14">
        <f t="shared" si="133"/>
        <v>0.19750952101151226</v>
      </c>
    </row>
    <row r="3965" spans="1:6" ht="12.75">
      <c r="A3965" s="17" t="s">
        <v>2431</v>
      </c>
      <c r="B3965" s="31">
        <v>100588400</v>
      </c>
      <c r="C3965" s="31"/>
      <c r="D3965" s="31">
        <v>18405363</v>
      </c>
      <c r="E3965" s="17"/>
      <c r="F3965" s="14">
        <f t="shared" si="133"/>
        <v>0.182976993371005</v>
      </c>
    </row>
    <row r="3966" spans="1:6" ht="12.75">
      <c r="A3966" s="17"/>
      <c r="B3966" s="31"/>
      <c r="C3966" s="31"/>
      <c r="D3966" s="31"/>
      <c r="E3966" s="17"/>
      <c r="F3966" s="14"/>
    </row>
    <row r="3967" spans="1:6" ht="12.75">
      <c r="A3967" s="17"/>
      <c r="B3967" s="17"/>
      <c r="C3967" s="17"/>
      <c r="D3967" s="17"/>
      <c r="E3967" s="17"/>
      <c r="F3967" s="14"/>
    </row>
    <row r="3968" spans="1:6" ht="15.75">
      <c r="A3968" s="23" t="s">
        <v>1688</v>
      </c>
      <c r="B3968" s="37">
        <f>+B3951+B3956</f>
        <v>1131544700</v>
      </c>
      <c r="C3968" s="37"/>
      <c r="D3968" s="37">
        <f>+D3951+D3956</f>
        <v>237368207</v>
      </c>
      <c r="E3968" s="37"/>
      <c r="F3968" s="10">
        <f>SUM(D3968/B3968)</f>
        <v>0.2097736015201167</v>
      </c>
    </row>
    <row r="3971" spans="1:4" ht="12.75">
      <c r="A3971" s="17" t="s">
        <v>2432</v>
      </c>
      <c r="B3971" s="17" t="s">
        <v>1989</v>
      </c>
      <c r="C3971" s="17"/>
      <c r="D3971" s="38" t="s">
        <v>981</v>
      </c>
    </row>
    <row r="3972" spans="1:4" ht="12.75">
      <c r="A3972" s="17" t="s">
        <v>2433</v>
      </c>
      <c r="B3972" s="17" t="s">
        <v>2434</v>
      </c>
      <c r="C3972" s="17"/>
      <c r="D3972" s="38" t="s">
        <v>981</v>
      </c>
    </row>
    <row r="3975" spans="1:6" ht="12.75">
      <c r="A3975" s="46" t="s">
        <v>2435</v>
      </c>
      <c r="B3975" s="47"/>
      <c r="C3975" s="47"/>
      <c r="D3975" s="47"/>
      <c r="E3975" s="47"/>
      <c r="F3975" s="48"/>
    </row>
    <row r="3976" spans="1:6" ht="12.75">
      <c r="A3976" s="49"/>
      <c r="B3976" s="11"/>
      <c r="C3976" s="11"/>
      <c r="D3976" s="11"/>
      <c r="E3976" s="11"/>
      <c r="F3976" s="45"/>
    </row>
    <row r="3977" spans="1:6" ht="12.75">
      <c r="A3977" s="20" t="s">
        <v>1448</v>
      </c>
      <c r="B3977" s="5">
        <v>2003</v>
      </c>
      <c r="C3977" s="5" t="s">
        <v>1449</v>
      </c>
      <c r="D3977" s="5">
        <v>2003</v>
      </c>
      <c r="E3977" s="20"/>
      <c r="F3977" s="50"/>
    </row>
    <row r="3978" spans="1:6" ht="13.5" thickBot="1">
      <c r="A3978" s="51" t="s">
        <v>1450</v>
      </c>
      <c r="B3978" s="52" t="s">
        <v>1451</v>
      </c>
      <c r="C3978" s="51"/>
      <c r="D3978" s="51" t="s">
        <v>1452</v>
      </c>
      <c r="E3978" s="51"/>
      <c r="F3978" s="53" t="s">
        <v>1453</v>
      </c>
    </row>
    <row r="3979" spans="1:6" ht="12.75">
      <c r="A3979" s="11"/>
      <c r="B3979" s="13"/>
      <c r="C3979" s="13"/>
      <c r="D3979" s="13"/>
      <c r="E3979" s="11"/>
      <c r="F3979" s="45"/>
    </row>
    <row r="3980" spans="1:6" ht="12.75">
      <c r="A3980" s="8" t="s">
        <v>2436</v>
      </c>
      <c r="B3980" s="37">
        <f>SUM(B3981:B3983)</f>
        <v>295954000</v>
      </c>
      <c r="C3980" s="37"/>
      <c r="D3980" s="37">
        <f>SUM(D3981:D3983)</f>
        <v>370509340</v>
      </c>
      <c r="E3980" s="37"/>
      <c r="F3980" s="10">
        <f aca="true" t="shared" si="134" ref="F3980:F4008">SUM(D3980/B3980)</f>
        <v>1.2519152976476073</v>
      </c>
    </row>
    <row r="3981" spans="1:6" ht="12.75">
      <c r="A3981" s="17" t="s">
        <v>1336</v>
      </c>
      <c r="B3981" s="31">
        <v>189955500</v>
      </c>
      <c r="C3981" s="31"/>
      <c r="D3981" s="31">
        <v>244493890</v>
      </c>
      <c r="E3981" s="17"/>
      <c r="F3981" s="14">
        <f t="shared" si="134"/>
        <v>1.287111402407406</v>
      </c>
    </row>
    <row r="3982" spans="1:6" ht="12.75">
      <c r="A3982" s="17" t="s">
        <v>2437</v>
      </c>
      <c r="B3982" s="31">
        <v>33297900</v>
      </c>
      <c r="C3982" s="31"/>
      <c r="D3982" s="31">
        <v>38558300</v>
      </c>
      <c r="E3982" s="17"/>
      <c r="F3982" s="14">
        <f t="shared" si="134"/>
        <v>1.1579799326684266</v>
      </c>
    </row>
    <row r="3983" spans="1:6" ht="12.75">
      <c r="A3983" s="17" t="s">
        <v>1941</v>
      </c>
      <c r="B3983" s="31">
        <v>72700600</v>
      </c>
      <c r="C3983" s="31"/>
      <c r="D3983" s="31">
        <v>87457150</v>
      </c>
      <c r="E3983" s="17"/>
      <c r="F3983" s="14">
        <f t="shared" si="134"/>
        <v>1.202977004316333</v>
      </c>
    </row>
    <row r="3984" spans="1:6" ht="12.75">
      <c r="A3984" s="8" t="s">
        <v>2438</v>
      </c>
      <c r="B3984" s="37">
        <f>SUM(B3985:B3996)</f>
        <v>357976400</v>
      </c>
      <c r="C3984" s="37"/>
      <c r="D3984" s="37">
        <f>SUM(D3985:D3996)</f>
        <v>443034890</v>
      </c>
      <c r="E3984" s="37"/>
      <c r="F3984" s="10">
        <f t="shared" si="134"/>
        <v>1.237609211110006</v>
      </c>
    </row>
    <row r="3985" spans="1:6" ht="12.75">
      <c r="A3985" s="17" t="s">
        <v>2439</v>
      </c>
      <c r="B3985" s="31">
        <v>15651300</v>
      </c>
      <c r="C3985" s="31"/>
      <c r="D3985" s="31">
        <v>17357450</v>
      </c>
      <c r="E3985" s="17"/>
      <c r="F3985" s="14">
        <f t="shared" si="134"/>
        <v>1.1090101141758193</v>
      </c>
    </row>
    <row r="3986" spans="1:6" ht="12.75">
      <c r="A3986" s="17" t="s">
        <v>2440</v>
      </c>
      <c r="B3986" s="31">
        <v>23085200</v>
      </c>
      <c r="C3986" s="31"/>
      <c r="D3986" s="31">
        <v>27686760</v>
      </c>
      <c r="E3986" s="17"/>
      <c r="F3986" s="14">
        <f t="shared" si="134"/>
        <v>1.199329440507338</v>
      </c>
    </row>
    <row r="3987" spans="1:6" ht="12.75">
      <c r="A3987" s="17" t="s">
        <v>2198</v>
      </c>
      <c r="B3987" s="31">
        <v>23295400</v>
      </c>
      <c r="C3987" s="31"/>
      <c r="D3987" s="31">
        <v>28078290</v>
      </c>
      <c r="E3987" s="17"/>
      <c r="F3987" s="14">
        <f t="shared" si="134"/>
        <v>1.2053147831760778</v>
      </c>
    </row>
    <row r="3988" spans="1:6" ht="12.75">
      <c r="A3988" s="17" t="s">
        <v>2441</v>
      </c>
      <c r="B3988" s="31">
        <v>7250800</v>
      </c>
      <c r="C3988" s="31"/>
      <c r="D3988" s="31">
        <v>8603060</v>
      </c>
      <c r="E3988" s="17"/>
      <c r="F3988" s="14">
        <f t="shared" si="134"/>
        <v>1.18649804159541</v>
      </c>
    </row>
    <row r="3989" spans="1:6" ht="12.75">
      <c r="A3989" s="17" t="s">
        <v>2442</v>
      </c>
      <c r="B3989" s="31">
        <v>123955900</v>
      </c>
      <c r="C3989" s="31"/>
      <c r="D3989" s="31">
        <v>158620220</v>
      </c>
      <c r="E3989" s="17"/>
      <c r="F3989" s="14">
        <f t="shared" si="134"/>
        <v>1.279650424062106</v>
      </c>
    </row>
    <row r="3990" spans="1:6" ht="12.75">
      <c r="A3990" s="17" t="s">
        <v>2443</v>
      </c>
      <c r="B3990" s="31">
        <v>41308300</v>
      </c>
      <c r="C3990" s="31"/>
      <c r="D3990" s="31">
        <v>47529350</v>
      </c>
      <c r="E3990" s="17"/>
      <c r="F3990" s="14">
        <f t="shared" si="134"/>
        <v>1.1506004846483637</v>
      </c>
    </row>
    <row r="3991" spans="1:6" ht="12.75">
      <c r="A3991" s="17" t="s">
        <v>2444</v>
      </c>
      <c r="B3991" s="31">
        <v>30512200</v>
      </c>
      <c r="C3991" s="31"/>
      <c r="D3991" s="31">
        <v>37071420</v>
      </c>
      <c r="E3991" s="17"/>
      <c r="F3991" s="14">
        <f t="shared" si="134"/>
        <v>1.2149704052805108</v>
      </c>
    </row>
    <row r="3992" spans="1:6" ht="12.75">
      <c r="A3992" s="17" t="s">
        <v>2445</v>
      </c>
      <c r="B3992" s="31">
        <v>11414800</v>
      </c>
      <c r="C3992" s="31"/>
      <c r="D3992" s="31">
        <v>15007970</v>
      </c>
      <c r="E3992" s="17"/>
      <c r="F3992" s="14">
        <f t="shared" si="134"/>
        <v>1.314781686932754</v>
      </c>
    </row>
    <row r="3993" spans="1:6" ht="12.75">
      <c r="A3993" s="17" t="s">
        <v>2446</v>
      </c>
      <c r="B3993" s="31">
        <v>6298400</v>
      </c>
      <c r="C3993" s="31"/>
      <c r="D3993" s="31">
        <v>8832780</v>
      </c>
      <c r="E3993" s="17"/>
      <c r="F3993" s="14">
        <f t="shared" si="134"/>
        <v>1.4023847326305094</v>
      </c>
    </row>
    <row r="3994" spans="1:6" ht="12.75">
      <c r="A3994" s="17" t="s">
        <v>2447</v>
      </c>
      <c r="B3994" s="31">
        <v>61072800</v>
      </c>
      <c r="C3994" s="31"/>
      <c r="D3994" s="31">
        <v>75039830</v>
      </c>
      <c r="E3994" s="17"/>
      <c r="F3994" s="14">
        <f t="shared" si="134"/>
        <v>1.2286947708308773</v>
      </c>
    </row>
    <row r="3995" spans="1:6" ht="12.75">
      <c r="A3995" s="17" t="s">
        <v>2448</v>
      </c>
      <c r="B3995" s="31">
        <v>2871400</v>
      </c>
      <c r="C3995" s="31"/>
      <c r="D3995" s="31">
        <v>4303810</v>
      </c>
      <c r="E3995" s="17"/>
      <c r="F3995" s="14">
        <f t="shared" si="134"/>
        <v>1.4988542174549</v>
      </c>
    </row>
    <row r="3996" spans="1:6" ht="12.75">
      <c r="A3996" s="17" t="s">
        <v>2449</v>
      </c>
      <c r="B3996" s="31">
        <v>11259900</v>
      </c>
      <c r="C3996" s="31"/>
      <c r="D3996" s="31">
        <v>14903950</v>
      </c>
      <c r="E3996" s="17"/>
      <c r="F3996" s="14">
        <f t="shared" si="134"/>
        <v>1.3236307604863276</v>
      </c>
    </row>
    <row r="3997" spans="1:6" ht="12.75">
      <c r="A3997" s="8" t="s">
        <v>2450</v>
      </c>
      <c r="B3997" s="37">
        <f>SUM(B3998:B4002)</f>
        <v>263875500</v>
      </c>
      <c r="C3997" s="37"/>
      <c r="D3997" s="37">
        <f>SUM(D3998:D4002)</f>
        <v>326859120</v>
      </c>
      <c r="E3997" s="37"/>
      <c r="F3997" s="10">
        <f t="shared" si="134"/>
        <v>1.2386868807448967</v>
      </c>
    </row>
    <row r="3998" spans="1:6" ht="12.75">
      <c r="A3998" s="17" t="s">
        <v>2451</v>
      </c>
      <c r="B3998" s="31">
        <v>62759100</v>
      </c>
      <c r="C3998" s="31"/>
      <c r="D3998" s="31">
        <v>76370000</v>
      </c>
      <c r="E3998" s="17"/>
      <c r="F3998" s="14">
        <f t="shared" si="134"/>
        <v>1.2168753216664994</v>
      </c>
    </row>
    <row r="3999" spans="1:6" ht="12.75">
      <c r="A3999" s="17" t="s">
        <v>1304</v>
      </c>
      <c r="B3999" s="31">
        <v>34765700</v>
      </c>
      <c r="C3999" s="31"/>
      <c r="D3999" s="31">
        <v>42136060</v>
      </c>
      <c r="E3999" s="17"/>
      <c r="F3999" s="14">
        <f t="shared" si="134"/>
        <v>1.2120009089418593</v>
      </c>
    </row>
    <row r="4000" spans="1:6" ht="12.75">
      <c r="A4000" s="17" t="s">
        <v>2452</v>
      </c>
      <c r="B4000" s="31">
        <v>154810000</v>
      </c>
      <c r="C4000" s="31"/>
      <c r="D4000" s="31">
        <v>194347560</v>
      </c>
      <c r="E4000" s="17"/>
      <c r="F4000" s="14">
        <f t="shared" si="134"/>
        <v>1.2553940959886312</v>
      </c>
    </row>
    <row r="4001" spans="1:6" ht="12.75">
      <c r="A4001" s="17" t="s">
        <v>1226</v>
      </c>
      <c r="B4001" s="31">
        <v>1856100</v>
      </c>
      <c r="C4001" s="31"/>
      <c r="D4001" s="31">
        <v>2347570</v>
      </c>
      <c r="E4001" s="17"/>
      <c r="F4001" s="14">
        <f t="shared" si="134"/>
        <v>1.2647863800441788</v>
      </c>
    </row>
    <row r="4002" spans="1:6" ht="12.75">
      <c r="A4002" s="17" t="s">
        <v>2453</v>
      </c>
      <c r="B4002" s="31">
        <v>9684600</v>
      </c>
      <c r="C4002" s="31"/>
      <c r="D4002" s="31">
        <v>11657930</v>
      </c>
      <c r="E4002" s="17"/>
      <c r="F4002" s="14">
        <f t="shared" si="134"/>
        <v>1.2037595770604879</v>
      </c>
    </row>
    <row r="4003" spans="1:6" ht="12.75">
      <c r="A4003" s="8" t="s">
        <v>2454</v>
      </c>
      <c r="B4003" s="37">
        <f>SUM(B4004:B4018)</f>
        <v>295316500</v>
      </c>
      <c r="C4003" s="37"/>
      <c r="D4003" s="37">
        <f>SUM(D4004:D4018)</f>
        <v>220266139</v>
      </c>
      <c r="E4003" s="37"/>
      <c r="F4003" s="10">
        <f t="shared" si="134"/>
        <v>0.7458646536851141</v>
      </c>
    </row>
    <row r="4004" spans="1:6" ht="12.75">
      <c r="A4004" s="17" t="s">
        <v>2233</v>
      </c>
      <c r="B4004" s="31">
        <v>10857300</v>
      </c>
      <c r="C4004" s="31"/>
      <c r="D4004" s="31">
        <v>14133670</v>
      </c>
      <c r="E4004" s="17"/>
      <c r="F4004" s="14">
        <f t="shared" si="134"/>
        <v>1.3017665533788327</v>
      </c>
    </row>
    <row r="4005" spans="1:6" ht="12.75">
      <c r="A4005" s="17" t="s">
        <v>2455</v>
      </c>
      <c r="B4005" s="31">
        <v>42743500</v>
      </c>
      <c r="C4005" s="31"/>
      <c r="D4005" s="31">
        <v>52685700</v>
      </c>
      <c r="E4005" s="17"/>
      <c r="F4005" s="14">
        <f t="shared" si="134"/>
        <v>1.2326014481734064</v>
      </c>
    </row>
    <row r="4006" spans="1:6" ht="12.75">
      <c r="A4006" s="17" t="s">
        <v>2456</v>
      </c>
      <c r="B4006" s="31">
        <v>20905000</v>
      </c>
      <c r="C4006" s="31"/>
      <c r="D4006" s="31">
        <v>28261440</v>
      </c>
      <c r="E4006" s="17"/>
      <c r="F4006" s="14">
        <f t="shared" si="134"/>
        <v>1.351898588854341</v>
      </c>
    </row>
    <row r="4007" spans="1:6" ht="12.75">
      <c r="A4007" s="17" t="s">
        <v>162</v>
      </c>
      <c r="B4007" s="31">
        <v>15264900</v>
      </c>
      <c r="C4007" s="31"/>
      <c r="D4007" s="31">
        <v>18925370</v>
      </c>
      <c r="E4007" s="17"/>
      <c r="F4007" s="14">
        <f t="shared" si="134"/>
        <v>1.2397965266723006</v>
      </c>
    </row>
    <row r="4008" spans="1:6" ht="12.75">
      <c r="A4008" s="17" t="s">
        <v>1583</v>
      </c>
      <c r="B4008" s="31">
        <v>4653200</v>
      </c>
      <c r="C4008" s="31"/>
      <c r="D4008" s="31">
        <v>2078500</v>
      </c>
      <c r="E4008" s="17"/>
      <c r="F4008" s="14">
        <f t="shared" si="134"/>
        <v>0.44668185334823346</v>
      </c>
    </row>
    <row r="4009" spans="1:6" ht="12.75">
      <c r="A4009" s="40" t="s">
        <v>315</v>
      </c>
      <c r="B4009" s="31"/>
      <c r="C4009" s="31"/>
      <c r="D4009" s="31"/>
      <c r="E4009" s="17"/>
      <c r="F4009" s="14"/>
    </row>
    <row r="4010" spans="1:6" ht="12.75">
      <c r="A4010" s="17" t="s">
        <v>1584</v>
      </c>
      <c r="B4010" s="31">
        <v>12303800</v>
      </c>
      <c r="C4010" s="31"/>
      <c r="D4010" s="31">
        <v>5500000</v>
      </c>
      <c r="E4010" s="17"/>
      <c r="F4010" s="14">
        <f>SUM(D4010/B4010)</f>
        <v>0.44701636892667307</v>
      </c>
    </row>
    <row r="4011" spans="1:6" ht="12.75">
      <c r="A4011" s="40" t="s">
        <v>315</v>
      </c>
      <c r="B4011" s="31"/>
      <c r="C4011" s="31"/>
      <c r="D4011" s="31"/>
      <c r="E4011" s="17"/>
      <c r="F4011" s="14"/>
    </row>
    <row r="4012" spans="1:6" ht="12.75">
      <c r="A4012" s="17" t="s">
        <v>1585</v>
      </c>
      <c r="B4012" s="31">
        <v>45553200</v>
      </c>
      <c r="C4012" s="31"/>
      <c r="D4012" s="31">
        <v>24021570</v>
      </c>
      <c r="E4012" s="17"/>
      <c r="F4012" s="14">
        <f>SUM(D4012/B4012)</f>
        <v>0.5273300229182583</v>
      </c>
    </row>
    <row r="4013" spans="1:6" ht="12.75">
      <c r="A4013" s="40" t="s">
        <v>315</v>
      </c>
      <c r="B4013" s="31"/>
      <c r="C4013" s="31"/>
      <c r="D4013" s="31"/>
      <c r="E4013" s="17"/>
      <c r="F4013" s="14"/>
    </row>
    <row r="4014" spans="1:6" ht="12.75">
      <c r="A4014" s="17" t="s">
        <v>1178</v>
      </c>
      <c r="B4014" s="31">
        <v>32595900</v>
      </c>
      <c r="C4014" s="31"/>
      <c r="D4014" s="31">
        <v>14214300</v>
      </c>
      <c r="E4014" s="17"/>
      <c r="F4014" s="14">
        <f>SUM(D4014/B4014)</f>
        <v>0.4360763163465344</v>
      </c>
    </row>
    <row r="4015" spans="1:6" ht="12.75">
      <c r="A4015" s="40" t="s">
        <v>315</v>
      </c>
      <c r="B4015" s="31"/>
      <c r="C4015" s="31"/>
      <c r="D4015" s="31"/>
      <c r="E4015" s="17"/>
      <c r="F4015" s="14"/>
    </row>
    <row r="4016" spans="1:6" ht="12.75">
      <c r="A4016" s="17" t="s">
        <v>1586</v>
      </c>
      <c r="B4016" s="31">
        <v>98969300</v>
      </c>
      <c r="C4016" s="31"/>
      <c r="D4016" s="31">
        <v>55074725</v>
      </c>
      <c r="E4016" s="17"/>
      <c r="F4016" s="14">
        <f>SUM(D4016/B4016)</f>
        <v>0.5564829194507792</v>
      </c>
    </row>
    <row r="4017" spans="1:6" ht="12.75">
      <c r="A4017" s="40" t="s">
        <v>315</v>
      </c>
      <c r="B4017" s="31"/>
      <c r="C4017" s="31"/>
      <c r="D4017" s="31"/>
      <c r="E4017" s="17"/>
      <c r="F4017" s="14"/>
    </row>
    <row r="4018" spans="1:6" ht="12.75">
      <c r="A4018" s="17" t="s">
        <v>1587</v>
      </c>
      <c r="B4018" s="31">
        <v>11470400</v>
      </c>
      <c r="C4018" s="31"/>
      <c r="D4018" s="31">
        <v>5370864</v>
      </c>
      <c r="E4018" s="17"/>
      <c r="F4018" s="14">
        <f>SUM(D4018/B4018)</f>
        <v>0.4682368531175896</v>
      </c>
    </row>
    <row r="4019" spans="1:6" ht="12.75">
      <c r="A4019" s="40" t="s">
        <v>318</v>
      </c>
      <c r="B4019" s="31"/>
      <c r="C4019" s="31"/>
      <c r="D4019" s="31"/>
      <c r="E4019" s="17"/>
      <c r="F4019" s="14"/>
    </row>
    <row r="4020" spans="1:6" ht="12.75">
      <c r="A4020" s="8" t="s">
        <v>1588</v>
      </c>
      <c r="B4020" s="37">
        <f>SUM(B4021:B4023)</f>
        <v>150896400</v>
      </c>
      <c r="C4020" s="37"/>
      <c r="D4020" s="37">
        <f>SUM(D4021:D4023)</f>
        <v>192529580</v>
      </c>
      <c r="E4020" s="37"/>
      <c r="F4020" s="10">
        <f>SUM(D4020/B4020)</f>
        <v>1.2759057207461544</v>
      </c>
    </row>
    <row r="4021" spans="1:6" ht="12.75">
      <c r="A4021" s="17" t="s">
        <v>1589</v>
      </c>
      <c r="B4021" s="31">
        <v>7498400</v>
      </c>
      <c r="C4021" s="31"/>
      <c r="D4021" s="31">
        <v>10184370</v>
      </c>
      <c r="E4021" s="17"/>
      <c r="F4021" s="14">
        <f>SUM(D4021/B4021)</f>
        <v>1.3582057505601195</v>
      </c>
    </row>
    <row r="4022" spans="1:6" ht="12.75">
      <c r="A4022" s="17" t="s">
        <v>1339</v>
      </c>
      <c r="B4022" s="31">
        <v>21598500</v>
      </c>
      <c r="C4022" s="31"/>
      <c r="D4022" s="31">
        <v>27682570</v>
      </c>
      <c r="E4022" s="17"/>
      <c r="F4022" s="14">
        <f>SUM(D4022/B4022)</f>
        <v>1.2816894691761003</v>
      </c>
    </row>
    <row r="4023" spans="1:6" ht="12.75">
      <c r="A4023" s="17" t="s">
        <v>452</v>
      </c>
      <c r="B4023" s="31">
        <v>121799500</v>
      </c>
      <c r="C4023" s="31"/>
      <c r="D4023" s="31">
        <v>154662640</v>
      </c>
      <c r="E4023" s="17"/>
      <c r="F4023" s="14">
        <f>SUM(D4023/B4023)</f>
        <v>1.2698134228794042</v>
      </c>
    </row>
    <row r="4024" spans="1:6" ht="15.75">
      <c r="A4024" s="23" t="s">
        <v>1688</v>
      </c>
      <c r="B4024" s="37">
        <f>+B3980+B3984+B3997+B4003+B4020</f>
        <v>1364018800</v>
      </c>
      <c r="C4024" s="37"/>
      <c r="D4024" s="37">
        <f>+D3980+D3984+D3997+D4003+D4020</f>
        <v>1553199069</v>
      </c>
      <c r="E4024" s="37"/>
      <c r="F4024" s="10">
        <f>SUM(D4024/B4024)</f>
        <v>1.1386933002682955</v>
      </c>
    </row>
    <row r="4025" spans="1:6" ht="12.75">
      <c r="A4025" s="17"/>
      <c r="B4025" s="17"/>
      <c r="C4025" s="17"/>
      <c r="D4025" s="17"/>
      <c r="E4025" s="17"/>
      <c r="F4025" s="14"/>
    </row>
    <row r="4026" spans="1:4" ht="12.75">
      <c r="A4026" s="17" t="s">
        <v>1921</v>
      </c>
      <c r="B4026" s="17" t="s">
        <v>1777</v>
      </c>
      <c r="C4026" s="17"/>
      <c r="D4026" s="38" t="s">
        <v>1778</v>
      </c>
    </row>
    <row r="4027" spans="1:4" ht="12.75">
      <c r="A4027" s="17" t="s">
        <v>1922</v>
      </c>
      <c r="B4027" s="17" t="s">
        <v>1929</v>
      </c>
      <c r="C4027" s="17"/>
      <c r="D4027" s="38" t="s">
        <v>1778</v>
      </c>
    </row>
    <row r="4028" spans="1:4" ht="12.75">
      <c r="A4028" s="17" t="s">
        <v>1923</v>
      </c>
      <c r="B4028" s="17" t="s">
        <v>1928</v>
      </c>
      <c r="C4028" s="17"/>
      <c r="D4028" s="38" t="s">
        <v>1778</v>
      </c>
    </row>
    <row r="4029" spans="1:6" ht="12.75">
      <c r="A4029" s="17" t="s">
        <v>1924</v>
      </c>
      <c r="B4029" s="17" t="s">
        <v>1926</v>
      </c>
      <c r="C4029" s="17"/>
      <c r="D4029" s="38" t="s">
        <v>1947</v>
      </c>
      <c r="F4029" s="17"/>
    </row>
    <row r="4030" spans="1:6" ht="12.75">
      <c r="A4030" s="17" t="s">
        <v>1925</v>
      </c>
      <c r="B4030" s="17" t="s">
        <v>1927</v>
      </c>
      <c r="C4030" s="17"/>
      <c r="D4030" s="38" t="s">
        <v>2871</v>
      </c>
      <c r="F4030" s="17"/>
    </row>
    <row r="4032" spans="1:6" ht="12.75">
      <c r="A4032" s="46" t="s">
        <v>1590</v>
      </c>
      <c r="B4032" s="47"/>
      <c r="C4032" s="47"/>
      <c r="D4032" s="47"/>
      <c r="E4032" s="47"/>
      <c r="F4032" s="48"/>
    </row>
    <row r="4033" spans="1:6" ht="12.75">
      <c r="A4033" s="49"/>
      <c r="B4033" s="11"/>
      <c r="C4033" s="11"/>
      <c r="D4033" s="11"/>
      <c r="E4033" s="11"/>
      <c r="F4033" s="45"/>
    </row>
    <row r="4034" spans="1:6" ht="12.75">
      <c r="A4034" s="20" t="s">
        <v>1448</v>
      </c>
      <c r="B4034" s="5">
        <v>2003</v>
      </c>
      <c r="C4034" s="5" t="s">
        <v>1449</v>
      </c>
      <c r="D4034" s="5">
        <v>2003</v>
      </c>
      <c r="E4034" s="20"/>
      <c r="F4034" s="50"/>
    </row>
    <row r="4035" spans="1:6" ht="13.5" thickBot="1">
      <c r="A4035" s="51" t="s">
        <v>1450</v>
      </c>
      <c r="B4035" s="52" t="s">
        <v>1451</v>
      </c>
      <c r="C4035" s="51"/>
      <c r="D4035" s="51" t="s">
        <v>1452</v>
      </c>
      <c r="E4035" s="51"/>
      <c r="F4035" s="53" t="s">
        <v>1453</v>
      </c>
    </row>
    <row r="4036" spans="1:6" ht="12.75">
      <c r="A4036" s="11"/>
      <c r="B4036" s="13"/>
      <c r="C4036" s="13"/>
      <c r="D4036" s="13"/>
      <c r="E4036" s="11"/>
      <c r="F4036" s="45"/>
    </row>
    <row r="4037" spans="1:6" ht="12.75">
      <c r="A4037" s="8" t="s">
        <v>1591</v>
      </c>
      <c r="B4037" s="37">
        <f>SUM(B4038:B4061)</f>
        <v>982694300</v>
      </c>
      <c r="C4037" s="37"/>
      <c r="D4037" s="37">
        <f>SUM(D4038:D4061)</f>
        <v>436952185</v>
      </c>
      <c r="E4037" s="37"/>
      <c r="F4037" s="10">
        <f aca="true" t="shared" si="135" ref="F4037:F4061">SUM(D4037/B4037)</f>
        <v>0.44464711457062484</v>
      </c>
    </row>
    <row r="4038" spans="1:6" ht="12.75">
      <c r="A4038" s="17" t="s">
        <v>1592</v>
      </c>
      <c r="B4038" s="31">
        <v>2123500</v>
      </c>
      <c r="C4038" s="31"/>
      <c r="D4038" s="31">
        <v>1073207</v>
      </c>
      <c r="E4038" s="17"/>
      <c r="F4038" s="14">
        <f t="shared" si="135"/>
        <v>0.5053953378855662</v>
      </c>
    </row>
    <row r="4039" spans="1:6" ht="12.75">
      <c r="A4039" s="17" t="s">
        <v>1593</v>
      </c>
      <c r="B4039" s="31">
        <v>41627700</v>
      </c>
      <c r="C4039" s="31"/>
      <c r="D4039" s="31">
        <v>18250209</v>
      </c>
      <c r="E4039" s="17"/>
      <c r="F4039" s="14">
        <f t="shared" si="135"/>
        <v>0.4384150217283203</v>
      </c>
    </row>
    <row r="4040" spans="1:6" ht="12.75">
      <c r="A4040" s="17" t="s">
        <v>1594</v>
      </c>
      <c r="B4040" s="31">
        <v>7896300</v>
      </c>
      <c r="C4040" s="31"/>
      <c r="D4040" s="31">
        <v>2833496</v>
      </c>
      <c r="E4040" s="17"/>
      <c r="F4040" s="14">
        <f t="shared" si="135"/>
        <v>0.3588384433215557</v>
      </c>
    </row>
    <row r="4041" spans="1:6" ht="12.75">
      <c r="A4041" s="17" t="s">
        <v>1595</v>
      </c>
      <c r="B4041" s="31">
        <v>7184800</v>
      </c>
      <c r="C4041" s="31"/>
      <c r="D4041" s="31">
        <v>3422383</v>
      </c>
      <c r="E4041" s="17"/>
      <c r="F4041" s="14">
        <f t="shared" si="135"/>
        <v>0.47633657165126375</v>
      </c>
    </row>
    <row r="4042" spans="1:6" ht="12.75">
      <c r="A4042" s="17" t="s">
        <v>1596</v>
      </c>
      <c r="B4042" s="31">
        <v>130010300</v>
      </c>
      <c r="C4042" s="31"/>
      <c r="D4042" s="31">
        <v>53823587</v>
      </c>
      <c r="E4042" s="17"/>
      <c r="F4042" s="14">
        <f t="shared" si="135"/>
        <v>0.41399479118192944</v>
      </c>
    </row>
    <row r="4043" spans="1:6" ht="12.75">
      <c r="A4043" s="17" t="s">
        <v>2358</v>
      </c>
      <c r="B4043" s="31">
        <v>18107900</v>
      </c>
      <c r="C4043" s="31"/>
      <c r="D4043" s="31">
        <v>6869978</v>
      </c>
      <c r="E4043" s="17"/>
      <c r="F4043" s="14">
        <f t="shared" si="135"/>
        <v>0.3793912049436986</v>
      </c>
    </row>
    <row r="4044" spans="1:6" ht="12.75">
      <c r="A4044" s="17" t="s">
        <v>2253</v>
      </c>
      <c r="B4044" s="31">
        <v>16654200</v>
      </c>
      <c r="C4044" s="31"/>
      <c r="D4044" s="31">
        <v>7453141</v>
      </c>
      <c r="E4044" s="17"/>
      <c r="F4044" s="14">
        <f t="shared" si="135"/>
        <v>0.4475232073591046</v>
      </c>
    </row>
    <row r="4045" spans="1:6" ht="12.75">
      <c r="A4045" s="17" t="s">
        <v>741</v>
      </c>
      <c r="B4045" s="31">
        <v>21415000</v>
      </c>
      <c r="C4045" s="31"/>
      <c r="D4045" s="31">
        <v>7913772</v>
      </c>
      <c r="E4045" s="17"/>
      <c r="F4045" s="14">
        <f t="shared" si="135"/>
        <v>0.3695434041559654</v>
      </c>
    </row>
    <row r="4046" spans="1:6" ht="12.75">
      <c r="A4046" s="17" t="s">
        <v>844</v>
      </c>
      <c r="B4046" s="31">
        <v>25742000</v>
      </c>
      <c r="C4046" s="31"/>
      <c r="D4046" s="31">
        <v>10884816</v>
      </c>
      <c r="E4046" s="17"/>
      <c r="F4046" s="14">
        <f t="shared" si="135"/>
        <v>0.4228426695672442</v>
      </c>
    </row>
    <row r="4047" spans="1:6" ht="12.75">
      <c r="A4047" s="17" t="s">
        <v>2464</v>
      </c>
      <c r="B4047" s="31">
        <v>20789100</v>
      </c>
      <c r="C4047" s="31"/>
      <c r="D4047" s="31">
        <v>9856501</v>
      </c>
      <c r="E4047" s="17"/>
      <c r="F4047" s="14">
        <f t="shared" si="135"/>
        <v>0.474118696817082</v>
      </c>
    </row>
    <row r="4048" spans="1:6" ht="12.75">
      <c r="A4048" s="17" t="s">
        <v>2465</v>
      </c>
      <c r="B4048" s="31">
        <v>66346400</v>
      </c>
      <c r="C4048" s="31"/>
      <c r="D4048" s="31">
        <v>28506910</v>
      </c>
      <c r="E4048" s="17"/>
      <c r="F4048" s="14">
        <f t="shared" si="135"/>
        <v>0.42966777398622985</v>
      </c>
    </row>
    <row r="4049" spans="1:6" ht="12.75">
      <c r="A4049" s="17" t="s">
        <v>2545</v>
      </c>
      <c r="B4049" s="31">
        <v>16453700</v>
      </c>
      <c r="C4049" s="31"/>
      <c r="D4049" s="31">
        <v>7138093</v>
      </c>
      <c r="E4049" s="17"/>
      <c r="F4049" s="14">
        <f t="shared" si="135"/>
        <v>0.4338290475698475</v>
      </c>
    </row>
    <row r="4050" spans="1:6" ht="12.75">
      <c r="A4050" s="17" t="s">
        <v>2466</v>
      </c>
      <c r="B4050" s="31">
        <v>33913900</v>
      </c>
      <c r="C4050" s="31"/>
      <c r="D4050" s="31">
        <v>15818456</v>
      </c>
      <c r="E4050" s="17"/>
      <c r="F4050" s="14">
        <f t="shared" si="135"/>
        <v>0.466429870937875</v>
      </c>
    </row>
    <row r="4051" spans="1:6" ht="12.75">
      <c r="A4051" s="17" t="s">
        <v>2130</v>
      </c>
      <c r="B4051" s="31">
        <v>75603900</v>
      </c>
      <c r="C4051" s="31"/>
      <c r="D4051" s="31">
        <v>33661726</v>
      </c>
      <c r="E4051" s="17"/>
      <c r="F4051" s="14">
        <f t="shared" si="135"/>
        <v>0.4452379573011445</v>
      </c>
    </row>
    <row r="4052" spans="1:6" ht="12.75">
      <c r="A4052" s="17" t="s">
        <v>2467</v>
      </c>
      <c r="B4052" s="31">
        <v>32414800</v>
      </c>
      <c r="C4052" s="31"/>
      <c r="D4052" s="31">
        <v>13821457</v>
      </c>
      <c r="E4052" s="17"/>
      <c r="F4052" s="14">
        <f t="shared" si="135"/>
        <v>0.42639340671545095</v>
      </c>
    </row>
    <row r="4053" spans="1:6" ht="12.75">
      <c r="A4053" s="17" t="s">
        <v>2457</v>
      </c>
      <c r="B4053" s="31">
        <v>81241800</v>
      </c>
      <c r="C4053" s="31"/>
      <c r="D4053" s="31">
        <v>36638743</v>
      </c>
      <c r="E4053" s="17"/>
      <c r="F4053" s="14">
        <f t="shared" si="135"/>
        <v>0.4509838900664436</v>
      </c>
    </row>
    <row r="4054" spans="1:6" ht="12.75">
      <c r="A4054" s="17" t="s">
        <v>2458</v>
      </c>
      <c r="B4054" s="31">
        <v>38940200</v>
      </c>
      <c r="C4054" s="31"/>
      <c r="D4054" s="31">
        <v>17694104</v>
      </c>
      <c r="E4054" s="17"/>
      <c r="F4054" s="14">
        <f t="shared" si="135"/>
        <v>0.454391708311719</v>
      </c>
    </row>
    <row r="4055" spans="1:6" ht="12.75">
      <c r="A4055" s="17" t="s">
        <v>2459</v>
      </c>
      <c r="B4055" s="31">
        <v>12503000</v>
      </c>
      <c r="C4055" s="31"/>
      <c r="D4055" s="31">
        <v>5370101</v>
      </c>
      <c r="E4055" s="17"/>
      <c r="F4055" s="14">
        <f t="shared" si="135"/>
        <v>0.4295049988002879</v>
      </c>
    </row>
    <row r="4056" spans="1:6" ht="12.75">
      <c r="A4056" s="17" t="s">
        <v>1887</v>
      </c>
      <c r="B4056" s="31">
        <v>30659100</v>
      </c>
      <c r="C4056" s="31"/>
      <c r="D4056" s="31">
        <v>12624965</v>
      </c>
      <c r="E4056" s="17"/>
      <c r="F4056" s="14">
        <f t="shared" si="135"/>
        <v>0.41178524483758494</v>
      </c>
    </row>
    <row r="4057" spans="1:6" ht="12.75">
      <c r="A4057" s="17" t="s">
        <v>2460</v>
      </c>
      <c r="B4057" s="31">
        <v>11695500</v>
      </c>
      <c r="C4057" s="31"/>
      <c r="D4057" s="31">
        <v>4794701</v>
      </c>
      <c r="E4057" s="17"/>
      <c r="F4057" s="14">
        <f t="shared" si="135"/>
        <v>0.4099611816510624</v>
      </c>
    </row>
    <row r="4058" spans="1:6" ht="12.75">
      <c r="A4058" s="17" t="s">
        <v>2461</v>
      </c>
      <c r="B4058" s="31">
        <v>15224600</v>
      </c>
      <c r="C4058" s="31"/>
      <c r="D4058" s="31">
        <v>5623674</v>
      </c>
      <c r="E4058" s="17"/>
      <c r="F4058" s="14">
        <f t="shared" si="135"/>
        <v>0.3693807390670362</v>
      </c>
    </row>
    <row r="4059" spans="1:6" ht="12.75">
      <c r="A4059" s="17" t="s">
        <v>2462</v>
      </c>
      <c r="B4059" s="31">
        <v>231335900</v>
      </c>
      <c r="C4059" s="31"/>
      <c r="D4059" s="31">
        <v>112203771</v>
      </c>
      <c r="E4059" s="17"/>
      <c r="F4059" s="14">
        <f t="shared" si="135"/>
        <v>0.48502532896969297</v>
      </c>
    </row>
    <row r="4060" spans="1:6" ht="12.75">
      <c r="A4060" s="17" t="s">
        <v>1817</v>
      </c>
      <c r="B4060" s="31">
        <v>10772400</v>
      </c>
      <c r="C4060" s="31"/>
      <c r="D4060" s="31">
        <v>4268462</v>
      </c>
      <c r="E4060" s="17"/>
      <c r="F4060" s="14">
        <f t="shared" si="135"/>
        <v>0.39624057777282684</v>
      </c>
    </row>
    <row r="4061" spans="1:6" ht="12.75">
      <c r="A4061" s="17" t="s">
        <v>2463</v>
      </c>
      <c r="B4061" s="31">
        <v>34038300</v>
      </c>
      <c r="C4061" s="31"/>
      <c r="D4061" s="31">
        <v>16405932</v>
      </c>
      <c r="E4061" s="17"/>
      <c r="F4061" s="14">
        <f t="shared" si="135"/>
        <v>0.48198447043477494</v>
      </c>
    </row>
    <row r="4062" spans="1:6" ht="12.75">
      <c r="A4062" s="17"/>
      <c r="B4062" s="31"/>
      <c r="C4062" s="31"/>
      <c r="D4062" s="31"/>
      <c r="E4062" s="17"/>
      <c r="F4062" s="14"/>
    </row>
    <row r="4063" spans="1:6" ht="12.75">
      <c r="A4063" s="17"/>
      <c r="B4063" s="17"/>
      <c r="C4063" s="17"/>
      <c r="D4063" s="17"/>
      <c r="E4063" s="17"/>
      <c r="F4063" s="14"/>
    </row>
    <row r="4064" spans="1:6" ht="15.75">
      <c r="A4064" s="23" t="s">
        <v>1688</v>
      </c>
      <c r="B4064" s="37">
        <f>SUM(B4037)</f>
        <v>982694300</v>
      </c>
      <c r="C4064" s="37"/>
      <c r="D4064" s="37">
        <f>SUM(D4037)</f>
        <v>436952185</v>
      </c>
      <c r="E4064" s="37"/>
      <c r="F4064" s="10">
        <f>SUM(D4064/B4064)</f>
        <v>0.44464711457062484</v>
      </c>
    </row>
    <row r="4065" spans="1:6" ht="12.75">
      <c r="A4065" s="17"/>
      <c r="B4065" s="17"/>
      <c r="C4065" s="17"/>
      <c r="D4065" s="17"/>
      <c r="E4065" s="17"/>
      <c r="F4065" s="14"/>
    </row>
    <row r="4067" spans="1:4" ht="12.75">
      <c r="A4067" s="17" t="s">
        <v>749</v>
      </c>
      <c r="B4067" s="17" t="s">
        <v>1022</v>
      </c>
      <c r="C4067" s="17"/>
      <c r="D4067" s="38" t="s">
        <v>1020</v>
      </c>
    </row>
    <row r="4068" spans="1:4" ht="12.75">
      <c r="A4068" s="17" t="s">
        <v>750</v>
      </c>
      <c r="B4068" s="17" t="s">
        <v>1022</v>
      </c>
      <c r="C4068" s="17"/>
      <c r="D4068" s="38" t="s">
        <v>1020</v>
      </c>
    </row>
    <row r="4069" spans="1:4" ht="12.75">
      <c r="A4069" s="17" t="s">
        <v>751</v>
      </c>
      <c r="B4069" s="17" t="s">
        <v>1029</v>
      </c>
      <c r="C4069" s="17"/>
      <c r="D4069" s="38" t="s">
        <v>1030</v>
      </c>
    </row>
    <row r="4071" spans="1:6" ht="12.75">
      <c r="A4071" s="46" t="s">
        <v>752</v>
      </c>
      <c r="B4071" s="47"/>
      <c r="C4071" s="47"/>
      <c r="D4071" s="47"/>
      <c r="E4071" s="47"/>
      <c r="F4071" s="48"/>
    </row>
    <row r="4072" spans="1:6" ht="12.75">
      <c r="A4072" s="49"/>
      <c r="B4072" s="11"/>
      <c r="C4072" s="11"/>
      <c r="D4072" s="11"/>
      <c r="E4072" s="11"/>
      <c r="F4072" s="45"/>
    </row>
    <row r="4073" spans="1:6" ht="12.75">
      <c r="A4073" s="20" t="s">
        <v>1448</v>
      </c>
      <c r="B4073" s="5">
        <v>2003</v>
      </c>
      <c r="C4073" s="5" t="s">
        <v>1449</v>
      </c>
      <c r="D4073" s="5">
        <v>2003</v>
      </c>
      <c r="E4073" s="20"/>
      <c r="F4073" s="50"/>
    </row>
    <row r="4074" spans="1:6" ht="13.5" thickBot="1">
      <c r="A4074" s="51" t="s">
        <v>1450</v>
      </c>
      <c r="B4074" s="52" t="s">
        <v>1451</v>
      </c>
      <c r="C4074" s="51"/>
      <c r="D4074" s="51" t="s">
        <v>1452</v>
      </c>
      <c r="E4074" s="51"/>
      <c r="F4074" s="53" t="s">
        <v>1453</v>
      </c>
    </row>
    <row r="4075" spans="1:6" ht="12.75">
      <c r="A4075" s="11"/>
      <c r="B4075" s="13"/>
      <c r="C4075" s="13"/>
      <c r="D4075" s="13"/>
      <c r="E4075" s="11"/>
      <c r="F4075" s="45"/>
    </row>
    <row r="4076" spans="1:6" ht="12.75">
      <c r="A4076" s="8" t="s">
        <v>753</v>
      </c>
      <c r="B4076" s="37">
        <f>SUM(B4077:B4080)</f>
        <v>108104500</v>
      </c>
      <c r="C4076" s="37"/>
      <c r="D4076" s="37">
        <f>SUM(D4077:D4080)</f>
        <v>20481043</v>
      </c>
      <c r="E4076" s="37"/>
      <c r="F4076" s="10">
        <f aca="true" t="shared" si="136" ref="F4076:F4122">SUM(D4076/B4076)</f>
        <v>0.1894559708430269</v>
      </c>
    </row>
    <row r="4077" spans="1:6" ht="12.75">
      <c r="A4077" s="17" t="s">
        <v>754</v>
      </c>
      <c r="B4077" s="31">
        <v>38281600</v>
      </c>
      <c r="C4077" s="31"/>
      <c r="D4077" s="31">
        <v>7783942</v>
      </c>
      <c r="E4077" s="17"/>
      <c r="F4077" s="14">
        <f t="shared" si="136"/>
        <v>0.20333376870350248</v>
      </c>
    </row>
    <row r="4078" spans="1:6" ht="12.75">
      <c r="A4078" s="17" t="s">
        <v>2695</v>
      </c>
      <c r="B4078" s="31">
        <v>28532100</v>
      </c>
      <c r="C4078" s="31"/>
      <c r="D4078" s="31">
        <v>4615588</v>
      </c>
      <c r="E4078" s="17"/>
      <c r="F4078" s="14">
        <f t="shared" si="136"/>
        <v>0.16176825400163325</v>
      </c>
    </row>
    <row r="4079" spans="1:6" ht="12.75">
      <c r="A4079" s="17" t="s">
        <v>2696</v>
      </c>
      <c r="B4079" s="31">
        <v>38360400</v>
      </c>
      <c r="C4079" s="31"/>
      <c r="D4079" s="31">
        <v>7511668</v>
      </c>
      <c r="E4079" s="17"/>
      <c r="F4079" s="14">
        <f t="shared" si="136"/>
        <v>0.19581829178006485</v>
      </c>
    </row>
    <row r="4080" spans="1:6" ht="12.75">
      <c r="A4080" s="17" t="s">
        <v>755</v>
      </c>
      <c r="B4080" s="31">
        <v>2930400</v>
      </c>
      <c r="C4080" s="31"/>
      <c r="D4080" s="31">
        <v>569845</v>
      </c>
      <c r="E4080" s="17"/>
      <c r="F4080" s="14">
        <f t="shared" si="136"/>
        <v>0.1944598007098007</v>
      </c>
    </row>
    <row r="4081" spans="1:6" ht="12.75">
      <c r="A4081" s="8" t="s">
        <v>756</v>
      </c>
      <c r="B4081" s="37">
        <f>SUM(B4082:B4086)</f>
        <v>219643200</v>
      </c>
      <c r="C4081" s="37"/>
      <c r="D4081" s="37">
        <f>SUM(D4082:D4086)</f>
        <v>41259319</v>
      </c>
      <c r="E4081" s="37"/>
      <c r="F4081" s="10">
        <f t="shared" si="136"/>
        <v>0.18784701279165483</v>
      </c>
    </row>
    <row r="4082" spans="1:6" ht="12.75">
      <c r="A4082" s="17" t="s">
        <v>757</v>
      </c>
      <c r="B4082" s="31">
        <v>47894400</v>
      </c>
      <c r="C4082" s="31"/>
      <c r="D4082" s="31">
        <v>10774551</v>
      </c>
      <c r="E4082" s="17"/>
      <c r="F4082" s="14">
        <f t="shared" si="136"/>
        <v>0.224964734916817</v>
      </c>
    </row>
    <row r="4083" spans="1:6" ht="12.75">
      <c r="A4083" s="17" t="s">
        <v>758</v>
      </c>
      <c r="B4083" s="31">
        <v>9577200</v>
      </c>
      <c r="C4083" s="31"/>
      <c r="D4083" s="31">
        <v>1775347</v>
      </c>
      <c r="E4083" s="17"/>
      <c r="F4083" s="14">
        <f t="shared" si="136"/>
        <v>0.1853722382324688</v>
      </c>
    </row>
    <row r="4084" spans="1:6" ht="12.75">
      <c r="A4084" s="17" t="s">
        <v>759</v>
      </c>
      <c r="B4084" s="31">
        <v>12950800</v>
      </c>
      <c r="C4084" s="31"/>
      <c r="D4084" s="31">
        <v>2902109</v>
      </c>
      <c r="E4084" s="17"/>
      <c r="F4084" s="14">
        <f t="shared" si="136"/>
        <v>0.22408723785403217</v>
      </c>
    </row>
    <row r="4085" spans="1:6" ht="12.75">
      <c r="A4085" s="17" t="s">
        <v>760</v>
      </c>
      <c r="B4085" s="31">
        <v>53992300</v>
      </c>
      <c r="C4085" s="31"/>
      <c r="D4085" s="31">
        <v>9088385</v>
      </c>
      <c r="E4085" s="17"/>
      <c r="F4085" s="14">
        <f t="shared" si="136"/>
        <v>0.16832742817031318</v>
      </c>
    </row>
    <row r="4086" spans="1:6" ht="12.75">
      <c r="A4086" s="17" t="s">
        <v>1432</v>
      </c>
      <c r="B4086" s="31">
        <v>95228500</v>
      </c>
      <c r="C4086" s="31"/>
      <c r="D4086" s="31">
        <v>16718927</v>
      </c>
      <c r="E4086" s="17"/>
      <c r="F4086" s="14">
        <f t="shared" si="136"/>
        <v>0.17556642181699805</v>
      </c>
    </row>
    <row r="4087" spans="1:6" ht="12.75">
      <c r="A4087" s="8" t="s">
        <v>761</v>
      </c>
      <c r="B4087" s="37">
        <f>SUM(B4088:B4093)</f>
        <v>169474100</v>
      </c>
      <c r="C4087" s="37"/>
      <c r="D4087" s="37">
        <f>SUM(D4088:D4093)</f>
        <v>33157250</v>
      </c>
      <c r="E4087" s="37"/>
      <c r="F4087" s="10">
        <f t="shared" si="136"/>
        <v>0.1956478895595256</v>
      </c>
    </row>
    <row r="4088" spans="1:6" ht="12.75">
      <c r="A4088" s="17" t="s">
        <v>762</v>
      </c>
      <c r="B4088" s="31">
        <v>10397700</v>
      </c>
      <c r="C4088" s="31"/>
      <c r="D4088" s="31">
        <v>1718639</v>
      </c>
      <c r="E4088" s="17"/>
      <c r="F4088" s="14">
        <f t="shared" si="136"/>
        <v>0.16529030458659127</v>
      </c>
    </row>
    <row r="4089" spans="1:6" ht="12.75">
      <c r="A4089" s="17" t="s">
        <v>1583</v>
      </c>
      <c r="B4089" s="31">
        <v>71708900</v>
      </c>
      <c r="C4089" s="31"/>
      <c r="D4089" s="31">
        <v>14349950</v>
      </c>
      <c r="E4089" s="17"/>
      <c r="F4089" s="14">
        <f t="shared" si="136"/>
        <v>0.20011393285910117</v>
      </c>
    </row>
    <row r="4090" spans="1:6" ht="12.75">
      <c r="A4090" s="17" t="s">
        <v>763</v>
      </c>
      <c r="B4090" s="31">
        <v>16945500</v>
      </c>
      <c r="C4090" s="31"/>
      <c r="D4090" s="31">
        <v>3108119</v>
      </c>
      <c r="E4090" s="17"/>
      <c r="F4090" s="14">
        <f t="shared" si="136"/>
        <v>0.1834185476970287</v>
      </c>
    </row>
    <row r="4091" spans="1:6" ht="12.75">
      <c r="A4091" s="17" t="s">
        <v>764</v>
      </c>
      <c r="B4091" s="31">
        <v>33838400</v>
      </c>
      <c r="C4091" s="31"/>
      <c r="D4091" s="31">
        <v>7121945</v>
      </c>
      <c r="E4091" s="17"/>
      <c r="F4091" s="14">
        <f t="shared" si="136"/>
        <v>0.2104693188803253</v>
      </c>
    </row>
    <row r="4092" spans="1:6" ht="12.75">
      <c r="A4092" s="17" t="s">
        <v>765</v>
      </c>
      <c r="B4092" s="31">
        <v>5312200</v>
      </c>
      <c r="C4092" s="31"/>
      <c r="D4092" s="31">
        <v>1374420</v>
      </c>
      <c r="E4092" s="17"/>
      <c r="F4092" s="14">
        <f t="shared" si="136"/>
        <v>0.25872896351793984</v>
      </c>
    </row>
    <row r="4093" spans="1:6" ht="12.75">
      <c r="A4093" s="17" t="s">
        <v>766</v>
      </c>
      <c r="B4093" s="31">
        <v>31271400</v>
      </c>
      <c r="C4093" s="31"/>
      <c r="D4093" s="31">
        <v>5484177</v>
      </c>
      <c r="E4093" s="17"/>
      <c r="F4093" s="14">
        <f t="shared" si="136"/>
        <v>0.17537356818050998</v>
      </c>
    </row>
    <row r="4094" spans="1:6" ht="12.75">
      <c r="A4094" s="8" t="s">
        <v>767</v>
      </c>
      <c r="B4094" s="37">
        <f>SUM(B4095:B4098)</f>
        <v>241749200</v>
      </c>
      <c r="C4094" s="37"/>
      <c r="D4094" s="37">
        <f>SUM(D4095:D4098)</f>
        <v>45666176</v>
      </c>
      <c r="E4094" s="37"/>
      <c r="F4094" s="10">
        <f t="shared" si="136"/>
        <v>0.18889897463983335</v>
      </c>
    </row>
    <row r="4095" spans="1:6" ht="12.75">
      <c r="A4095" s="17" t="s">
        <v>768</v>
      </c>
      <c r="B4095" s="31">
        <v>29445800</v>
      </c>
      <c r="C4095" s="31"/>
      <c r="D4095" s="31">
        <v>6323102</v>
      </c>
      <c r="E4095" s="17"/>
      <c r="F4095" s="14">
        <f t="shared" si="136"/>
        <v>0.21473697437325526</v>
      </c>
    </row>
    <row r="4096" spans="1:6" ht="12.75">
      <c r="A4096" s="17" t="s">
        <v>124</v>
      </c>
      <c r="B4096" s="31">
        <v>78135600</v>
      </c>
      <c r="C4096" s="31"/>
      <c r="D4096" s="31">
        <v>15013390</v>
      </c>
      <c r="E4096" s="17"/>
      <c r="F4096" s="14">
        <f t="shared" si="136"/>
        <v>0.19214532172274865</v>
      </c>
    </row>
    <row r="4097" spans="1:6" ht="12.75">
      <c r="A4097" s="17" t="s">
        <v>2866</v>
      </c>
      <c r="B4097" s="31">
        <v>30285600</v>
      </c>
      <c r="C4097" s="31"/>
      <c r="D4097" s="31">
        <v>5931514</v>
      </c>
      <c r="E4097" s="17"/>
      <c r="F4097" s="14">
        <f t="shared" si="136"/>
        <v>0.19585261642496765</v>
      </c>
    </row>
    <row r="4098" spans="1:6" ht="12.75">
      <c r="A4098" s="17" t="s">
        <v>769</v>
      </c>
      <c r="B4098" s="31">
        <v>103882200</v>
      </c>
      <c r="C4098" s="31"/>
      <c r="D4098" s="31">
        <v>18398170</v>
      </c>
      <c r="E4098" s="17"/>
      <c r="F4098" s="14">
        <f t="shared" si="136"/>
        <v>0.17710608747215595</v>
      </c>
    </row>
    <row r="4099" spans="1:6" ht="12.75">
      <c r="A4099" s="8" t="s">
        <v>770</v>
      </c>
      <c r="B4099" s="37">
        <f>SUM(B4100:B4107)</f>
        <v>164207700</v>
      </c>
      <c r="C4099" s="37"/>
      <c r="D4099" s="37">
        <f>SUM(D4100:D4107)</f>
        <v>34060529</v>
      </c>
      <c r="E4099" s="37"/>
      <c r="F4099" s="10">
        <f t="shared" si="136"/>
        <v>0.20742345821785457</v>
      </c>
    </row>
    <row r="4100" spans="1:6" ht="12.75">
      <c r="A4100" s="17" t="s">
        <v>771</v>
      </c>
      <c r="B4100" s="31">
        <v>12047500</v>
      </c>
      <c r="C4100" s="31"/>
      <c r="D4100" s="31">
        <v>2457327</v>
      </c>
      <c r="E4100" s="17"/>
      <c r="F4100" s="14">
        <f t="shared" si="136"/>
        <v>0.20396986926748287</v>
      </c>
    </row>
    <row r="4101" spans="1:6" ht="12.75">
      <c r="A4101" s="17" t="s">
        <v>772</v>
      </c>
      <c r="B4101" s="31">
        <v>77333300</v>
      </c>
      <c r="C4101" s="31"/>
      <c r="D4101" s="31">
        <v>16122368</v>
      </c>
      <c r="E4101" s="17"/>
      <c r="F4101" s="14">
        <f t="shared" si="136"/>
        <v>0.20847898641335622</v>
      </c>
    </row>
    <row r="4102" spans="1:6" ht="12.75">
      <c r="A4102" s="17" t="s">
        <v>773</v>
      </c>
      <c r="B4102" s="31">
        <v>1840400</v>
      </c>
      <c r="C4102" s="31"/>
      <c r="D4102" s="31">
        <v>366980</v>
      </c>
      <c r="E4102" s="17"/>
      <c r="F4102" s="14">
        <f t="shared" si="136"/>
        <v>0.1994023038469898</v>
      </c>
    </row>
    <row r="4103" spans="1:6" ht="12.75">
      <c r="A4103" s="17" t="s">
        <v>774</v>
      </c>
      <c r="B4103" s="31">
        <v>4791600</v>
      </c>
      <c r="C4103" s="31"/>
      <c r="D4103" s="31">
        <v>962813</v>
      </c>
      <c r="E4103" s="17"/>
      <c r="F4103" s="14">
        <f t="shared" si="136"/>
        <v>0.20093768261123632</v>
      </c>
    </row>
    <row r="4104" spans="1:6" ht="12.75">
      <c r="A4104" s="17" t="s">
        <v>775</v>
      </c>
      <c r="B4104" s="31">
        <v>12633000</v>
      </c>
      <c r="C4104" s="31"/>
      <c r="D4104" s="31">
        <v>2184336</v>
      </c>
      <c r="E4104" s="17"/>
      <c r="F4104" s="14">
        <f t="shared" si="136"/>
        <v>0.1729071479458561</v>
      </c>
    </row>
    <row r="4105" spans="1:6" ht="12.75">
      <c r="A4105" s="17" t="s">
        <v>776</v>
      </c>
      <c r="B4105" s="31">
        <v>13509000</v>
      </c>
      <c r="C4105" s="31"/>
      <c r="D4105" s="31">
        <v>2842693</v>
      </c>
      <c r="E4105" s="17"/>
      <c r="F4105" s="14">
        <f t="shared" si="136"/>
        <v>0.2104295654748686</v>
      </c>
    </row>
    <row r="4106" spans="1:6" ht="12.75">
      <c r="A4106" s="17" t="s">
        <v>1242</v>
      </c>
      <c r="B4106" s="31">
        <v>8439600</v>
      </c>
      <c r="C4106" s="31"/>
      <c r="D4106" s="31">
        <v>1942662</v>
      </c>
      <c r="E4106" s="17"/>
      <c r="F4106" s="14">
        <f t="shared" si="136"/>
        <v>0.23018413194938148</v>
      </c>
    </row>
    <row r="4107" spans="1:6" ht="12.75">
      <c r="A4107" s="17" t="s">
        <v>777</v>
      </c>
      <c r="B4107" s="31">
        <v>33613300</v>
      </c>
      <c r="C4107" s="31"/>
      <c r="D4107" s="31">
        <v>7181350</v>
      </c>
      <c r="E4107" s="17"/>
      <c r="F4107" s="14">
        <f t="shared" si="136"/>
        <v>0.2136460865193242</v>
      </c>
    </row>
    <row r="4108" spans="1:6" ht="12.75">
      <c r="A4108" s="8" t="s">
        <v>778</v>
      </c>
      <c r="B4108" s="37">
        <f>SUM(B4109:B4111)</f>
        <v>1183363700</v>
      </c>
      <c r="C4108" s="37"/>
      <c r="D4108" s="37">
        <f>SUM(D4109:D4111)</f>
        <v>246326013</v>
      </c>
      <c r="E4108" s="37"/>
      <c r="F4108" s="10">
        <f t="shared" si="136"/>
        <v>0.2081574861557778</v>
      </c>
    </row>
    <row r="4109" spans="1:6" ht="12.75">
      <c r="A4109" s="17" t="s">
        <v>1657</v>
      </c>
      <c r="B4109" s="31">
        <v>209676100</v>
      </c>
      <c r="C4109" s="31"/>
      <c r="D4109" s="31">
        <v>39850589</v>
      </c>
      <c r="E4109" s="17"/>
      <c r="F4109" s="14">
        <f t="shared" si="136"/>
        <v>0.1900578511332479</v>
      </c>
    </row>
    <row r="4110" spans="1:6" ht="12.75">
      <c r="A4110" s="17" t="s">
        <v>1658</v>
      </c>
      <c r="B4110" s="31">
        <v>445488500</v>
      </c>
      <c r="C4110" s="31"/>
      <c r="D4110" s="31">
        <v>93490074</v>
      </c>
      <c r="E4110" s="17"/>
      <c r="F4110" s="14">
        <f t="shared" si="136"/>
        <v>0.20985967987950307</v>
      </c>
    </row>
    <row r="4111" spans="1:6" ht="12.75">
      <c r="A4111" s="17" t="s">
        <v>1659</v>
      </c>
      <c r="B4111" s="31">
        <v>528199100</v>
      </c>
      <c r="C4111" s="31"/>
      <c r="D4111" s="31">
        <v>112985350</v>
      </c>
      <c r="E4111" s="17"/>
      <c r="F4111" s="14">
        <f t="shared" si="136"/>
        <v>0.21390674463474096</v>
      </c>
    </row>
    <row r="4112" spans="1:6" ht="12.75">
      <c r="A4112" s="8" t="s">
        <v>1660</v>
      </c>
      <c r="B4112" s="37">
        <f>SUM(B4113:B4119)</f>
        <v>266427700</v>
      </c>
      <c r="C4112" s="37"/>
      <c r="D4112" s="37">
        <f>SUM(D4113:D4119)</f>
        <v>56847124</v>
      </c>
      <c r="E4112" s="37"/>
      <c r="F4112" s="10">
        <f t="shared" si="136"/>
        <v>0.21336791932670665</v>
      </c>
    </row>
    <row r="4113" spans="1:6" ht="12.75">
      <c r="A4113" s="17" t="s">
        <v>1661</v>
      </c>
      <c r="B4113" s="31">
        <v>71475100</v>
      </c>
      <c r="C4113" s="31"/>
      <c r="D4113" s="31">
        <v>18003205</v>
      </c>
      <c r="E4113" s="17"/>
      <c r="F4113" s="14">
        <f t="shared" si="136"/>
        <v>0.25188079485023457</v>
      </c>
    </row>
    <row r="4114" spans="1:6" ht="12.75">
      <c r="A4114" s="17" t="s">
        <v>1662</v>
      </c>
      <c r="B4114" s="31">
        <v>7111800</v>
      </c>
      <c r="C4114" s="31"/>
      <c r="D4114" s="31">
        <v>1548382</v>
      </c>
      <c r="E4114" s="17"/>
      <c r="F4114" s="14">
        <f t="shared" si="136"/>
        <v>0.21772012711268596</v>
      </c>
    </row>
    <row r="4115" spans="1:6" ht="12.75">
      <c r="A4115" s="17" t="s">
        <v>2551</v>
      </c>
      <c r="B4115" s="31">
        <v>111903400</v>
      </c>
      <c r="C4115" s="31"/>
      <c r="D4115" s="31">
        <v>20588891</v>
      </c>
      <c r="E4115" s="17"/>
      <c r="F4115" s="14">
        <f t="shared" si="136"/>
        <v>0.18398807364208772</v>
      </c>
    </row>
    <row r="4116" spans="1:6" ht="12.75">
      <c r="A4116" s="17" t="s">
        <v>2552</v>
      </c>
      <c r="B4116" s="31">
        <v>18523500</v>
      </c>
      <c r="C4116" s="31"/>
      <c r="D4116" s="31">
        <v>4520516</v>
      </c>
      <c r="E4116" s="17"/>
      <c r="F4116" s="14">
        <f t="shared" si="136"/>
        <v>0.24404221664372283</v>
      </c>
    </row>
    <row r="4117" spans="1:6" ht="12.75">
      <c r="A4117" s="17" t="s">
        <v>2553</v>
      </c>
      <c r="B4117" s="31">
        <v>43700500</v>
      </c>
      <c r="C4117" s="31"/>
      <c r="D4117" s="31">
        <v>9390353</v>
      </c>
      <c r="E4117" s="17"/>
      <c r="F4117" s="14">
        <f t="shared" si="136"/>
        <v>0.21487976110113158</v>
      </c>
    </row>
    <row r="4118" spans="1:6" ht="12.75">
      <c r="A4118" s="17" t="s">
        <v>2554</v>
      </c>
      <c r="B4118" s="31">
        <v>8003600</v>
      </c>
      <c r="C4118" s="31"/>
      <c r="D4118" s="31">
        <v>1720404</v>
      </c>
      <c r="E4118" s="17"/>
      <c r="F4118" s="14">
        <f t="shared" si="136"/>
        <v>0.2149537708031386</v>
      </c>
    </row>
    <row r="4119" spans="1:6" ht="12.75">
      <c r="A4119" s="17" t="s">
        <v>2555</v>
      </c>
      <c r="B4119" s="31">
        <v>5709800</v>
      </c>
      <c r="C4119" s="31"/>
      <c r="D4119" s="31">
        <v>1075373</v>
      </c>
      <c r="E4119" s="17"/>
      <c r="F4119" s="14">
        <f t="shared" si="136"/>
        <v>0.18833812042453327</v>
      </c>
    </row>
    <row r="4120" spans="1:6" ht="12.75">
      <c r="A4120" s="8" t="s">
        <v>2556</v>
      </c>
      <c r="B4120" s="37">
        <f>SUM(B4121:B4122)</f>
        <v>278042300</v>
      </c>
      <c r="C4120" s="37"/>
      <c r="D4120" s="37">
        <f>SUM(D4121:D4122)</f>
        <v>50993996</v>
      </c>
      <c r="E4120" s="37"/>
      <c r="F4120" s="10">
        <f t="shared" si="136"/>
        <v>0.18340373389228906</v>
      </c>
    </row>
    <row r="4121" spans="1:6" ht="12.75">
      <c r="A4121" s="17" t="s">
        <v>2557</v>
      </c>
      <c r="B4121" s="31">
        <v>248435400</v>
      </c>
      <c r="C4121" s="31"/>
      <c r="D4121" s="31">
        <v>45395867</v>
      </c>
      <c r="E4121" s="17"/>
      <c r="F4121" s="14">
        <f t="shared" si="136"/>
        <v>0.18272704695063585</v>
      </c>
    </row>
    <row r="4122" spans="1:6" ht="12.75">
      <c r="A4122" s="17" t="s">
        <v>2558</v>
      </c>
      <c r="B4122" s="31">
        <v>29606900</v>
      </c>
      <c r="C4122" s="31"/>
      <c r="D4122" s="31">
        <v>5598129</v>
      </c>
      <c r="E4122" s="17"/>
      <c r="F4122" s="14">
        <f t="shared" si="136"/>
        <v>0.18908190320499613</v>
      </c>
    </row>
    <row r="4124" spans="1:6" ht="12.75">
      <c r="A4124" s="17"/>
      <c r="B4124" s="17"/>
      <c r="C4124" s="17"/>
      <c r="D4124" s="17"/>
      <c r="E4124" s="17"/>
      <c r="F4124" s="33"/>
    </row>
    <row r="4125" spans="1:6" ht="12.75">
      <c r="A4125" s="46" t="s">
        <v>752</v>
      </c>
      <c r="B4125" s="47"/>
      <c r="C4125" s="47"/>
      <c r="D4125" s="47"/>
      <c r="E4125" s="47"/>
      <c r="F4125" s="48"/>
    </row>
    <row r="4126" spans="1:6" ht="12.75">
      <c r="A4126" s="49"/>
      <c r="B4126" s="11"/>
      <c r="C4126" s="11"/>
      <c r="D4126" s="11"/>
      <c r="E4126" s="11"/>
      <c r="F4126" s="45"/>
    </row>
    <row r="4127" spans="1:6" ht="12.75">
      <c r="A4127" s="20" t="s">
        <v>1448</v>
      </c>
      <c r="B4127" s="5">
        <v>2003</v>
      </c>
      <c r="C4127" s="5" t="s">
        <v>1449</v>
      </c>
      <c r="D4127" s="5">
        <v>2003</v>
      </c>
      <c r="E4127" s="20"/>
      <c r="F4127" s="50"/>
    </row>
    <row r="4128" spans="1:6" ht="13.5" thickBot="1">
      <c r="A4128" s="51" t="s">
        <v>1450</v>
      </c>
      <c r="B4128" s="52" t="s">
        <v>1451</v>
      </c>
      <c r="C4128" s="51"/>
      <c r="D4128" s="51" t="s">
        <v>1452</v>
      </c>
      <c r="E4128" s="51"/>
      <c r="F4128" s="53" t="s">
        <v>1453</v>
      </c>
    </row>
    <row r="4129" spans="1:6" ht="12.75">
      <c r="A4129" s="11"/>
      <c r="B4129" s="13"/>
      <c r="C4129" s="13"/>
      <c r="D4129" s="13"/>
      <c r="E4129" s="11"/>
      <c r="F4129" s="45"/>
    </row>
    <row r="4130" spans="1:6" ht="12.75">
      <c r="A4130" s="8" t="s">
        <v>2559</v>
      </c>
      <c r="B4130" s="37">
        <f>SUM(B4131:B4135)</f>
        <v>215114700</v>
      </c>
      <c r="C4130" s="37"/>
      <c r="D4130" s="37">
        <f>SUM(D4131:D4135)</f>
        <v>50135532</v>
      </c>
      <c r="E4130" s="37"/>
      <c r="F4130" s="10">
        <f aca="true" t="shared" si="137" ref="F4130:F4135">SUM(D4130/B4130)</f>
        <v>0.23306418389817155</v>
      </c>
    </row>
    <row r="4131" spans="1:6" ht="12.75">
      <c r="A4131" s="17" t="s">
        <v>2560</v>
      </c>
      <c r="B4131" s="31">
        <v>34152100</v>
      </c>
      <c r="C4131" s="31"/>
      <c r="D4131" s="31">
        <v>6200842</v>
      </c>
      <c r="E4131" s="17"/>
      <c r="F4131" s="14">
        <f t="shared" si="137"/>
        <v>0.18156546742367233</v>
      </c>
    </row>
    <row r="4132" spans="1:6" ht="12.75">
      <c r="A4132" s="17" t="s">
        <v>2561</v>
      </c>
      <c r="B4132" s="31">
        <v>17721700</v>
      </c>
      <c r="C4132" s="31"/>
      <c r="D4132" s="31">
        <v>3715659</v>
      </c>
      <c r="E4132" s="17"/>
      <c r="F4132" s="14">
        <f t="shared" si="137"/>
        <v>0.20966718768515435</v>
      </c>
    </row>
    <row r="4133" spans="1:6" ht="12.75">
      <c r="A4133" s="17" t="s">
        <v>1384</v>
      </c>
      <c r="B4133" s="31">
        <v>101387900</v>
      </c>
      <c r="C4133" s="31"/>
      <c r="D4133" s="31">
        <v>18621483</v>
      </c>
      <c r="E4133" s="17"/>
      <c r="F4133" s="14">
        <f t="shared" si="137"/>
        <v>0.1836657332877</v>
      </c>
    </row>
    <row r="4134" spans="1:6" ht="12.75">
      <c r="A4134" s="17" t="s">
        <v>2476</v>
      </c>
      <c r="B4134" s="31">
        <v>53866300</v>
      </c>
      <c r="C4134" s="31"/>
      <c r="D4134" s="31">
        <v>10114828</v>
      </c>
      <c r="E4134" s="17"/>
      <c r="F4134" s="14">
        <f t="shared" si="137"/>
        <v>0.18777655045919248</v>
      </c>
    </row>
    <row r="4135" spans="1:6" ht="12.75">
      <c r="A4135" s="17" t="s">
        <v>2560</v>
      </c>
      <c r="B4135" s="31">
        <v>7986700</v>
      </c>
      <c r="C4135" s="31"/>
      <c r="D4135" s="31">
        <v>11482720</v>
      </c>
      <c r="E4135" s="17"/>
      <c r="F4135" s="14">
        <f t="shared" si="137"/>
        <v>1.4377302265015588</v>
      </c>
    </row>
    <row r="4136" spans="1:6" ht="12.75">
      <c r="A4136" s="40" t="s">
        <v>2562</v>
      </c>
      <c r="B4136" s="31"/>
      <c r="C4136" s="31"/>
      <c r="D4136" s="37"/>
      <c r="E4136" s="17"/>
      <c r="F4136" s="14"/>
    </row>
    <row r="4137" spans="1:6" ht="12.75">
      <c r="A4137" s="8" t="s">
        <v>2563</v>
      </c>
      <c r="B4137" s="37">
        <f>SUM(B4138:B4147)</f>
        <v>443533200</v>
      </c>
      <c r="C4137" s="37"/>
      <c r="D4137" s="37">
        <f>SUM(D4138:D4147)</f>
        <v>83636439</v>
      </c>
      <c r="E4137" s="37"/>
      <c r="F4137" s="10">
        <f aca="true" t="shared" si="138" ref="F4137:F4164">SUM(D4137/B4137)</f>
        <v>0.1885686099710236</v>
      </c>
    </row>
    <row r="4138" spans="1:6" ht="12.75">
      <c r="A4138" s="17" t="s">
        <v>2564</v>
      </c>
      <c r="B4138" s="31">
        <v>13585700</v>
      </c>
      <c r="C4138" s="31"/>
      <c r="D4138" s="31">
        <v>3154225</v>
      </c>
      <c r="E4138" s="17"/>
      <c r="F4138" s="14">
        <f t="shared" si="138"/>
        <v>0.2321724313064472</v>
      </c>
    </row>
    <row r="4139" spans="1:6" ht="12.75">
      <c r="A4139" s="17" t="s">
        <v>51</v>
      </c>
      <c r="B4139" s="31">
        <v>65492300</v>
      </c>
      <c r="C4139" s="31"/>
      <c r="D4139" s="31">
        <v>11379309</v>
      </c>
      <c r="E4139" s="17"/>
      <c r="F4139" s="14">
        <f t="shared" si="138"/>
        <v>0.1737503340087308</v>
      </c>
    </row>
    <row r="4140" spans="1:6" ht="12.75">
      <c r="A4140" s="17" t="s">
        <v>2565</v>
      </c>
      <c r="B4140" s="31">
        <v>12558100</v>
      </c>
      <c r="C4140" s="31"/>
      <c r="D4140" s="31">
        <v>2661562</v>
      </c>
      <c r="E4140" s="17"/>
      <c r="F4140" s="14">
        <f t="shared" si="138"/>
        <v>0.21193986351438515</v>
      </c>
    </row>
    <row r="4141" spans="1:6" ht="12.75">
      <c r="A4141" s="17" t="s">
        <v>1309</v>
      </c>
      <c r="B4141" s="31">
        <v>54153100</v>
      </c>
      <c r="C4141" s="31"/>
      <c r="D4141" s="31">
        <v>11418130</v>
      </c>
      <c r="E4141" s="17"/>
      <c r="F4141" s="14">
        <f t="shared" si="138"/>
        <v>0.21084905573272814</v>
      </c>
    </row>
    <row r="4142" spans="1:6" ht="12.75">
      <c r="A4142" s="17" t="s">
        <v>2566</v>
      </c>
      <c r="B4142" s="31">
        <v>89976000</v>
      </c>
      <c r="C4142" s="31"/>
      <c r="D4142" s="31">
        <v>15706100</v>
      </c>
      <c r="E4142" s="17"/>
      <c r="F4142" s="14">
        <f t="shared" si="138"/>
        <v>0.174558771227883</v>
      </c>
    </row>
    <row r="4143" spans="1:6" ht="12.75">
      <c r="A4143" s="17" t="s">
        <v>2567</v>
      </c>
      <c r="B4143" s="31">
        <v>2304000</v>
      </c>
      <c r="C4143" s="31"/>
      <c r="D4143" s="31">
        <v>405329</v>
      </c>
      <c r="E4143" s="17"/>
      <c r="F4143" s="14">
        <f t="shared" si="138"/>
        <v>0.1759240451388889</v>
      </c>
    </row>
    <row r="4144" spans="1:6" ht="12.75">
      <c r="A4144" s="17" t="s">
        <v>2603</v>
      </c>
      <c r="B4144" s="31">
        <v>67844000</v>
      </c>
      <c r="C4144" s="31"/>
      <c r="D4144" s="31">
        <v>11754348</v>
      </c>
      <c r="E4144" s="17"/>
      <c r="F4144" s="14">
        <f t="shared" si="138"/>
        <v>0.17325552738635694</v>
      </c>
    </row>
    <row r="4145" spans="1:6" ht="12.75">
      <c r="A4145" s="17" t="s">
        <v>2568</v>
      </c>
      <c r="B4145" s="31">
        <v>109708500</v>
      </c>
      <c r="C4145" s="31"/>
      <c r="D4145" s="31">
        <v>19616809</v>
      </c>
      <c r="E4145" s="17"/>
      <c r="F4145" s="14">
        <f t="shared" si="138"/>
        <v>0.1788084697174786</v>
      </c>
    </row>
    <row r="4146" spans="1:6" ht="12.75">
      <c r="A4146" s="17" t="s">
        <v>2569</v>
      </c>
      <c r="B4146" s="31">
        <v>5178400</v>
      </c>
      <c r="C4146" s="31"/>
      <c r="D4146" s="31">
        <v>1030474</v>
      </c>
      <c r="E4146" s="17"/>
      <c r="F4146" s="14">
        <f t="shared" si="138"/>
        <v>0.19899467016839179</v>
      </c>
    </row>
    <row r="4147" spans="1:6" ht="12.75">
      <c r="A4147" s="17" t="s">
        <v>2570</v>
      </c>
      <c r="B4147" s="31">
        <v>22733100</v>
      </c>
      <c r="C4147" s="31"/>
      <c r="D4147" s="31">
        <v>6510153</v>
      </c>
      <c r="E4147" s="17"/>
      <c r="F4147" s="14">
        <f t="shared" si="138"/>
        <v>0.28637330588437127</v>
      </c>
    </row>
    <row r="4148" spans="1:6" ht="12.75">
      <c r="A4148" s="8" t="s">
        <v>2571</v>
      </c>
      <c r="B4148" s="37">
        <v>1206253500</v>
      </c>
      <c r="C4148" s="37"/>
      <c r="D4148" s="37">
        <v>250442347</v>
      </c>
      <c r="E4148" s="37"/>
      <c r="F4148" s="10">
        <f t="shared" si="138"/>
        <v>0.20761999612850865</v>
      </c>
    </row>
    <row r="4149" spans="1:6" ht="12.75">
      <c r="A4149" s="8" t="s">
        <v>2572</v>
      </c>
      <c r="B4149" s="37">
        <f>SUM(B4150:B4156)</f>
        <v>681042900</v>
      </c>
      <c r="C4149" s="37"/>
      <c r="D4149" s="37">
        <f>SUM(D4150:D4156)</f>
        <v>135382212</v>
      </c>
      <c r="E4149" s="37"/>
      <c r="F4149" s="10">
        <f t="shared" si="138"/>
        <v>0.198786613882914</v>
      </c>
    </row>
    <row r="4150" spans="1:6" ht="12.75">
      <c r="A4150" s="17" t="s">
        <v>2977</v>
      </c>
      <c r="B4150" s="31">
        <v>167748900</v>
      </c>
      <c r="C4150" s="31"/>
      <c r="D4150" s="31">
        <v>32794964</v>
      </c>
      <c r="E4150" s="17"/>
      <c r="F4150" s="14">
        <f t="shared" si="138"/>
        <v>0.19550032220777602</v>
      </c>
    </row>
    <row r="4151" spans="1:6" ht="12.75">
      <c r="A4151" s="17" t="s">
        <v>2573</v>
      </c>
      <c r="B4151" s="31">
        <v>70395200</v>
      </c>
      <c r="C4151" s="31"/>
      <c r="D4151" s="31">
        <v>18350692</v>
      </c>
      <c r="E4151" s="17"/>
      <c r="F4151" s="14">
        <f t="shared" si="138"/>
        <v>0.26068101234175056</v>
      </c>
    </row>
    <row r="4152" spans="1:6" ht="12.75">
      <c r="A4152" s="17" t="s">
        <v>2574</v>
      </c>
      <c r="B4152" s="31">
        <v>10736200</v>
      </c>
      <c r="C4152" s="31"/>
      <c r="D4152" s="31">
        <v>2186537</v>
      </c>
      <c r="E4152" s="17"/>
      <c r="F4152" s="14">
        <f t="shared" si="138"/>
        <v>0.20366023360220561</v>
      </c>
    </row>
    <row r="4153" spans="1:6" ht="12.75">
      <c r="A4153" s="17" t="s">
        <v>2575</v>
      </c>
      <c r="B4153" s="31">
        <v>81932900</v>
      </c>
      <c r="C4153" s="31"/>
      <c r="D4153" s="31">
        <v>17215578</v>
      </c>
      <c r="E4153" s="17"/>
      <c r="F4153" s="14">
        <f t="shared" si="138"/>
        <v>0.2101180112018493</v>
      </c>
    </row>
    <row r="4154" spans="1:6" ht="12.75">
      <c r="A4154" s="17" t="s">
        <v>2576</v>
      </c>
      <c r="B4154" s="31">
        <v>41249800</v>
      </c>
      <c r="C4154" s="31"/>
      <c r="D4154" s="31">
        <v>8638168</v>
      </c>
      <c r="E4154" s="17"/>
      <c r="F4154" s="14">
        <f t="shared" si="138"/>
        <v>0.2094111486601147</v>
      </c>
    </row>
    <row r="4155" spans="1:6" ht="12.75">
      <c r="A4155" s="17" t="s">
        <v>2577</v>
      </c>
      <c r="B4155" s="31">
        <v>127004600</v>
      </c>
      <c r="C4155" s="31"/>
      <c r="D4155" s="31">
        <v>23224458</v>
      </c>
      <c r="E4155" s="17"/>
      <c r="F4155" s="14">
        <f t="shared" si="138"/>
        <v>0.18286312464272947</v>
      </c>
    </row>
    <row r="4156" spans="1:6" ht="12.75">
      <c r="A4156" s="17" t="s">
        <v>165</v>
      </c>
      <c r="B4156" s="31">
        <v>181975300</v>
      </c>
      <c r="C4156" s="31"/>
      <c r="D4156" s="31">
        <v>32971815</v>
      </c>
      <c r="E4156" s="17"/>
      <c r="F4156" s="14">
        <f t="shared" si="138"/>
        <v>0.18118840853676296</v>
      </c>
    </row>
    <row r="4157" spans="1:6" ht="12.75">
      <c r="A4157" s="8" t="s">
        <v>2578</v>
      </c>
      <c r="B4157" s="37">
        <f>SUM(B4158:B4161)</f>
        <v>934579200</v>
      </c>
      <c r="C4157" s="37"/>
      <c r="D4157" s="37">
        <f>SUM(D4158:D4161)</f>
        <v>184076983</v>
      </c>
      <c r="E4157" s="37"/>
      <c r="F4157" s="10">
        <f t="shared" si="138"/>
        <v>0.19696242223238009</v>
      </c>
    </row>
    <row r="4158" spans="1:6" ht="12.75">
      <c r="A4158" s="17" t="s">
        <v>2579</v>
      </c>
      <c r="B4158" s="31">
        <v>131028000</v>
      </c>
      <c r="C4158" s="31"/>
      <c r="D4158" s="31">
        <v>22822029</v>
      </c>
      <c r="E4158" s="17"/>
      <c r="F4158" s="14">
        <f t="shared" si="138"/>
        <v>0.1741767332173276</v>
      </c>
    </row>
    <row r="4159" spans="1:6" ht="12.75">
      <c r="A4159" s="17" t="s">
        <v>2038</v>
      </c>
      <c r="B4159" s="31">
        <v>216198000</v>
      </c>
      <c r="C4159" s="31"/>
      <c r="D4159" s="31">
        <v>45074184</v>
      </c>
      <c r="E4159" s="17"/>
      <c r="F4159" s="14">
        <f t="shared" si="138"/>
        <v>0.20848566591735354</v>
      </c>
    </row>
    <row r="4160" spans="1:6" ht="12.75">
      <c r="A4160" s="17" t="s">
        <v>2580</v>
      </c>
      <c r="B4160" s="31">
        <v>164534700</v>
      </c>
      <c r="C4160" s="31"/>
      <c r="D4160" s="31">
        <v>29773130</v>
      </c>
      <c r="E4160" s="17"/>
      <c r="F4160" s="14">
        <f t="shared" si="138"/>
        <v>0.18095350099401525</v>
      </c>
    </row>
    <row r="4161" spans="1:6" ht="12.75">
      <c r="A4161" s="17" t="s">
        <v>2581</v>
      </c>
      <c r="B4161" s="31">
        <v>422818500</v>
      </c>
      <c r="C4161" s="31"/>
      <c r="D4161" s="31">
        <v>86407640</v>
      </c>
      <c r="E4161" s="17"/>
      <c r="F4161" s="14">
        <f t="shared" si="138"/>
        <v>0.20436106745565769</v>
      </c>
    </row>
    <row r="4162" spans="1:6" ht="12.75">
      <c r="A4162" s="8" t="s">
        <v>2582</v>
      </c>
      <c r="B4162" s="37">
        <f>SUM(B4163:B4164)</f>
        <v>315425700</v>
      </c>
      <c r="C4162" s="37"/>
      <c r="D4162" s="37">
        <f>SUM(D4163:D4164)</f>
        <v>68284905</v>
      </c>
      <c r="E4162" s="37"/>
      <c r="F4162" s="10">
        <f t="shared" si="138"/>
        <v>0.2164849122947179</v>
      </c>
    </row>
    <row r="4163" spans="1:6" ht="12.75">
      <c r="A4163" s="17" t="s">
        <v>2583</v>
      </c>
      <c r="B4163" s="31">
        <v>60386700</v>
      </c>
      <c r="C4163" s="31"/>
      <c r="D4163" s="31">
        <v>10859393</v>
      </c>
      <c r="E4163" s="17"/>
      <c r="F4163" s="14">
        <f t="shared" si="138"/>
        <v>0.1798308733545632</v>
      </c>
    </row>
    <row r="4164" spans="1:6" ht="12.75">
      <c r="A4164" s="17" t="s">
        <v>2584</v>
      </c>
      <c r="B4164" s="31">
        <v>255039000</v>
      </c>
      <c r="C4164" s="31"/>
      <c r="D4164" s="31">
        <v>57425512</v>
      </c>
      <c r="E4164" s="17"/>
      <c r="F4164" s="14">
        <f t="shared" si="138"/>
        <v>0.22516364948105977</v>
      </c>
    </row>
    <row r="4165" spans="1:6" ht="12.75">
      <c r="A4165" s="17"/>
      <c r="B4165" s="31"/>
      <c r="C4165" s="31"/>
      <c r="D4165" s="31"/>
      <c r="E4165" s="17"/>
      <c r="F4165" s="14"/>
    </row>
    <row r="4166" spans="1:6" ht="12.75">
      <c r="A4166" s="17"/>
      <c r="B4166" s="17"/>
      <c r="C4166" s="17"/>
      <c r="D4166" s="17"/>
      <c r="E4166" s="17"/>
      <c r="F4166" s="14"/>
    </row>
    <row r="4167" spans="1:6" ht="15.75">
      <c r="A4167" s="23" t="s">
        <v>1688</v>
      </c>
      <c r="B4167" s="37">
        <f>+B4076+B4081+B4087+B4094+B4099+B4108+B4112+B4120+B4130+B4137+B4148+B4149+B4157+B4162</f>
        <v>6426961600</v>
      </c>
      <c r="C4167" s="37"/>
      <c r="D4167" s="37">
        <f>+D4076+D4081+D4087+D4094+D4099+D4108+D4112+D4120+D4130+D4137+D4148+D4149+D4157+D4162</f>
        <v>1300749868</v>
      </c>
      <c r="E4167" s="37"/>
      <c r="F4167" s="10">
        <f>SUM(D4167/B4167)</f>
        <v>0.20238955029698638</v>
      </c>
    </row>
    <row r="4168" spans="1:6" ht="12.75">
      <c r="A4168" s="17"/>
      <c r="B4168" s="17"/>
      <c r="C4168" s="17"/>
      <c r="D4168" s="17"/>
      <c r="E4168" s="17"/>
      <c r="F4168" s="33"/>
    </row>
    <row r="4170" spans="1:4" ht="12.75">
      <c r="A4170" s="17" t="s">
        <v>2585</v>
      </c>
      <c r="B4170" s="17" t="s">
        <v>2586</v>
      </c>
      <c r="C4170" s="17"/>
      <c r="D4170" s="38" t="s">
        <v>2587</v>
      </c>
    </row>
    <row r="4173" spans="1:6" ht="12.75">
      <c r="A4173" s="46" t="s">
        <v>2588</v>
      </c>
      <c r="B4173" s="47"/>
      <c r="C4173" s="47"/>
      <c r="D4173" s="47"/>
      <c r="E4173" s="47"/>
      <c r="F4173" s="48"/>
    </row>
    <row r="4174" spans="1:6" ht="12.75">
      <c r="A4174" s="49"/>
      <c r="B4174" s="11"/>
      <c r="C4174" s="11"/>
      <c r="D4174" s="11"/>
      <c r="E4174" s="11"/>
      <c r="F4174" s="45"/>
    </row>
    <row r="4175" spans="1:6" ht="12.75">
      <c r="A4175" s="20" t="s">
        <v>1448</v>
      </c>
      <c r="B4175" s="5">
        <v>2003</v>
      </c>
      <c r="C4175" s="5" t="s">
        <v>1449</v>
      </c>
      <c r="D4175" s="5">
        <v>2003</v>
      </c>
      <c r="E4175" s="20"/>
      <c r="F4175" s="50"/>
    </row>
    <row r="4176" spans="1:6" ht="13.5" thickBot="1">
      <c r="A4176" s="51" t="s">
        <v>1450</v>
      </c>
      <c r="B4176" s="52" t="s">
        <v>1451</v>
      </c>
      <c r="C4176" s="51"/>
      <c r="D4176" s="51" t="s">
        <v>1452</v>
      </c>
      <c r="E4176" s="51"/>
      <c r="F4176" s="53" t="s">
        <v>1453</v>
      </c>
    </row>
    <row r="4177" spans="1:6" ht="12.75">
      <c r="A4177" s="11"/>
      <c r="B4177" s="13"/>
      <c r="C4177" s="13"/>
      <c r="D4177" s="13"/>
      <c r="E4177" s="11"/>
      <c r="F4177" s="45"/>
    </row>
    <row r="4178" spans="1:6" ht="12.75">
      <c r="A4178" s="8" t="s">
        <v>2589</v>
      </c>
      <c r="B4178" s="37">
        <f>SUM(B4179:B4190)</f>
        <v>2001744500</v>
      </c>
      <c r="C4178" s="37"/>
      <c r="D4178" s="37">
        <f>SUM(D4179:D4190)</f>
        <v>452936410</v>
      </c>
      <c r="E4178" s="37"/>
      <c r="F4178" s="10">
        <f aca="true" t="shared" si="139" ref="F4178:F4184">SUM(D4178/B4178)</f>
        <v>0.22627084025958358</v>
      </c>
    </row>
    <row r="4179" spans="1:6" ht="12.75">
      <c r="A4179" s="17" t="s">
        <v>2590</v>
      </c>
      <c r="B4179" s="31">
        <v>76989900</v>
      </c>
      <c r="C4179" s="31"/>
      <c r="D4179" s="31">
        <v>6519800</v>
      </c>
      <c r="E4179" s="17"/>
      <c r="F4179" s="14">
        <f t="shared" si="139"/>
        <v>0.0846838351524031</v>
      </c>
    </row>
    <row r="4180" spans="1:6" ht="12.75">
      <c r="A4180" s="17" t="s">
        <v>2591</v>
      </c>
      <c r="B4180" s="31">
        <v>36281600</v>
      </c>
      <c r="C4180" s="31"/>
      <c r="D4180" s="31">
        <v>2767870</v>
      </c>
      <c r="E4180" s="17"/>
      <c r="F4180" s="14">
        <f t="shared" si="139"/>
        <v>0.07628853192802963</v>
      </c>
    </row>
    <row r="4181" spans="1:6" ht="12.75">
      <c r="A4181" s="17" t="s">
        <v>4</v>
      </c>
      <c r="B4181" s="31">
        <v>71519900</v>
      </c>
      <c r="C4181" s="31"/>
      <c r="D4181" s="31">
        <v>5911680</v>
      </c>
      <c r="E4181" s="17"/>
      <c r="F4181" s="14">
        <f t="shared" si="139"/>
        <v>0.08265783369383906</v>
      </c>
    </row>
    <row r="4182" spans="1:6" ht="12.75">
      <c r="A4182" s="17" t="s">
        <v>5</v>
      </c>
      <c r="B4182" s="31">
        <v>444538800</v>
      </c>
      <c r="C4182" s="31"/>
      <c r="D4182" s="31">
        <v>39299190</v>
      </c>
      <c r="E4182" s="17"/>
      <c r="F4182" s="14">
        <f t="shared" si="139"/>
        <v>0.08840440924391751</v>
      </c>
    </row>
    <row r="4183" spans="1:6" ht="12.75">
      <c r="A4183" s="17" t="s">
        <v>6</v>
      </c>
      <c r="B4183" s="31">
        <v>19987400</v>
      </c>
      <c r="C4183" s="31"/>
      <c r="D4183" s="31">
        <v>1680070</v>
      </c>
      <c r="E4183" s="17"/>
      <c r="F4183" s="14">
        <f t="shared" si="139"/>
        <v>0.08405645556700722</v>
      </c>
    </row>
    <row r="4184" spans="1:6" ht="12.75">
      <c r="A4184" s="17" t="s">
        <v>7</v>
      </c>
      <c r="B4184" s="31">
        <v>385611400</v>
      </c>
      <c r="C4184" s="31"/>
      <c r="D4184" s="31">
        <v>108179590</v>
      </c>
      <c r="E4184" s="17"/>
      <c r="F4184" s="14">
        <f t="shared" si="139"/>
        <v>0.2805404352672146</v>
      </c>
    </row>
    <row r="4185" spans="1:6" ht="12.75">
      <c r="A4185" s="40" t="s">
        <v>1092</v>
      </c>
      <c r="B4185" s="31"/>
      <c r="C4185" s="31"/>
      <c r="D4185" s="31"/>
      <c r="E4185" s="17"/>
      <c r="F4185" s="14"/>
    </row>
    <row r="4186" spans="1:6" ht="12.75">
      <c r="A4186" s="17" t="s">
        <v>123</v>
      </c>
      <c r="B4186" s="31">
        <v>207479000</v>
      </c>
      <c r="C4186" s="31"/>
      <c r="D4186" s="31">
        <v>61321370</v>
      </c>
      <c r="E4186" s="17"/>
      <c r="F4186" s="14">
        <f>SUM(D4186/B4186)</f>
        <v>0.29555458624728287</v>
      </c>
    </row>
    <row r="4187" spans="1:6" ht="12.75">
      <c r="A4187" s="40" t="s">
        <v>1092</v>
      </c>
      <c r="B4187" s="31"/>
      <c r="C4187" s="31"/>
      <c r="D4187" s="31"/>
      <c r="E4187" s="17"/>
      <c r="F4187" s="14"/>
    </row>
    <row r="4188" spans="1:6" ht="12.75">
      <c r="A4188" s="17" t="s">
        <v>8</v>
      </c>
      <c r="B4188" s="31">
        <v>380534900</v>
      </c>
      <c r="C4188" s="31"/>
      <c r="D4188" s="31">
        <v>115197570</v>
      </c>
      <c r="E4188" s="17"/>
      <c r="F4188" s="14">
        <f>SUM(D4188/B4188)</f>
        <v>0.30272537420352247</v>
      </c>
    </row>
    <row r="4189" spans="1:6" ht="12.75">
      <c r="A4189" s="40" t="s">
        <v>1092</v>
      </c>
      <c r="B4189" s="31"/>
      <c r="C4189" s="31"/>
      <c r="D4189" s="31"/>
      <c r="E4189" s="17"/>
      <c r="F4189" s="14"/>
    </row>
    <row r="4190" spans="1:6" ht="12.75">
      <c r="A4190" s="17" t="s">
        <v>4</v>
      </c>
      <c r="B4190" s="31">
        <v>378801600</v>
      </c>
      <c r="C4190" s="31"/>
      <c r="D4190" s="31">
        <v>112059270</v>
      </c>
      <c r="E4190" s="17"/>
      <c r="F4190" s="14">
        <f>SUM(D4190/B4190)</f>
        <v>0.2958257568077854</v>
      </c>
    </row>
    <row r="4191" spans="1:6" ht="12.75">
      <c r="A4191" s="40" t="s">
        <v>1092</v>
      </c>
      <c r="B4191" s="31"/>
      <c r="C4191" s="31"/>
      <c r="D4191" s="31"/>
      <c r="E4191" s="17"/>
      <c r="F4191" s="14"/>
    </row>
    <row r="4192" spans="1:6" ht="12.75">
      <c r="A4192" s="8" t="s">
        <v>9</v>
      </c>
      <c r="B4192" s="37">
        <f>SUM(B4193:B4206)</f>
        <v>1169805500</v>
      </c>
      <c r="C4192" s="37"/>
      <c r="D4192" s="37">
        <f>SUM(D4193:D4206)</f>
        <v>93640360</v>
      </c>
      <c r="E4192" s="37"/>
      <c r="F4192" s="10">
        <f aca="true" t="shared" si="140" ref="F4192:F4214">SUM(D4192/B4192)</f>
        <v>0.08004780281850274</v>
      </c>
    </row>
    <row r="4193" spans="1:6" ht="12.75">
      <c r="A4193" s="17" t="s">
        <v>10</v>
      </c>
      <c r="B4193" s="31">
        <v>114485100</v>
      </c>
      <c r="C4193" s="31"/>
      <c r="D4193" s="31">
        <v>9405890</v>
      </c>
      <c r="E4193" s="17"/>
      <c r="F4193" s="14">
        <f t="shared" si="140"/>
        <v>0.08215820224640587</v>
      </c>
    </row>
    <row r="4194" spans="1:6" ht="12.75">
      <c r="A4194" s="17" t="s">
        <v>11</v>
      </c>
      <c r="B4194" s="31">
        <v>10360800</v>
      </c>
      <c r="C4194" s="31"/>
      <c r="D4194" s="31">
        <v>939740</v>
      </c>
      <c r="E4194" s="17"/>
      <c r="F4194" s="14">
        <f t="shared" si="140"/>
        <v>0.09070149023241449</v>
      </c>
    </row>
    <row r="4195" spans="1:6" ht="12.75">
      <c r="A4195" s="17" t="s">
        <v>375</v>
      </c>
      <c r="B4195" s="31">
        <v>62400400</v>
      </c>
      <c r="C4195" s="31"/>
      <c r="D4195" s="31">
        <v>5040130</v>
      </c>
      <c r="E4195" s="17"/>
      <c r="F4195" s="14">
        <f t="shared" si="140"/>
        <v>0.0807707963410491</v>
      </c>
    </row>
    <row r="4196" spans="1:6" ht="12.75">
      <c r="A4196" s="17" t="s">
        <v>12</v>
      </c>
      <c r="B4196" s="31">
        <v>89820100</v>
      </c>
      <c r="C4196" s="31"/>
      <c r="D4196" s="31">
        <v>6857250</v>
      </c>
      <c r="E4196" s="17"/>
      <c r="F4196" s="14">
        <f t="shared" si="140"/>
        <v>0.0763442703804605</v>
      </c>
    </row>
    <row r="4197" spans="1:6" ht="12.75">
      <c r="A4197" s="17" t="s">
        <v>13</v>
      </c>
      <c r="B4197" s="31">
        <v>221031700</v>
      </c>
      <c r="C4197" s="31"/>
      <c r="D4197" s="31">
        <v>16739730</v>
      </c>
      <c r="E4197" s="17"/>
      <c r="F4197" s="14">
        <f t="shared" si="140"/>
        <v>0.07573452133788955</v>
      </c>
    </row>
    <row r="4198" spans="1:6" ht="12.75">
      <c r="A4198" s="17" t="s">
        <v>14</v>
      </c>
      <c r="B4198" s="31">
        <v>68358200</v>
      </c>
      <c r="C4198" s="31"/>
      <c r="D4198" s="31">
        <v>5338540</v>
      </c>
      <c r="E4198" s="17"/>
      <c r="F4198" s="14">
        <f t="shared" si="140"/>
        <v>0.07809655608251827</v>
      </c>
    </row>
    <row r="4199" spans="1:6" ht="12.75">
      <c r="A4199" s="17" t="s">
        <v>15</v>
      </c>
      <c r="B4199" s="31">
        <v>158420000</v>
      </c>
      <c r="C4199" s="31"/>
      <c r="D4199" s="31">
        <v>14069260</v>
      </c>
      <c r="E4199" s="17"/>
      <c r="F4199" s="14">
        <f t="shared" si="140"/>
        <v>0.08880987249084711</v>
      </c>
    </row>
    <row r="4200" spans="1:6" ht="12.75">
      <c r="A4200" s="17" t="s">
        <v>2605</v>
      </c>
      <c r="B4200" s="31">
        <v>53622500</v>
      </c>
      <c r="C4200" s="31"/>
      <c r="D4200" s="31">
        <v>4020740</v>
      </c>
      <c r="E4200" s="17"/>
      <c r="F4200" s="14">
        <f t="shared" si="140"/>
        <v>0.07498233017856311</v>
      </c>
    </row>
    <row r="4201" spans="1:6" ht="12.75">
      <c r="A4201" s="17" t="s">
        <v>2606</v>
      </c>
      <c r="B4201" s="31">
        <v>70440200</v>
      </c>
      <c r="C4201" s="31"/>
      <c r="D4201" s="31">
        <v>5996340</v>
      </c>
      <c r="E4201" s="17"/>
      <c r="F4201" s="14">
        <f t="shared" si="140"/>
        <v>0.08512667482488692</v>
      </c>
    </row>
    <row r="4202" spans="1:6" ht="12.75">
      <c r="A4202" s="17" t="s">
        <v>2607</v>
      </c>
      <c r="B4202" s="31">
        <v>43764700</v>
      </c>
      <c r="C4202" s="31"/>
      <c r="D4202" s="31">
        <v>3246170</v>
      </c>
      <c r="E4202" s="17"/>
      <c r="F4202" s="14">
        <f t="shared" si="140"/>
        <v>0.07417324921683457</v>
      </c>
    </row>
    <row r="4203" spans="1:6" ht="12.75">
      <c r="A4203" s="17" t="s">
        <v>2608</v>
      </c>
      <c r="B4203" s="31">
        <v>108227200</v>
      </c>
      <c r="C4203" s="31"/>
      <c r="D4203" s="31">
        <v>8934900</v>
      </c>
      <c r="E4203" s="17"/>
      <c r="F4203" s="14">
        <f t="shared" si="140"/>
        <v>0.08255688034061677</v>
      </c>
    </row>
    <row r="4204" spans="1:6" ht="12.75">
      <c r="A4204" s="17" t="s">
        <v>2609</v>
      </c>
      <c r="B4204" s="31">
        <v>7350600</v>
      </c>
      <c r="C4204" s="31"/>
      <c r="D4204" s="31">
        <v>633550</v>
      </c>
      <c r="E4204" s="17"/>
      <c r="F4204" s="14">
        <f t="shared" si="140"/>
        <v>0.08619024297336272</v>
      </c>
    </row>
    <row r="4205" spans="1:6" ht="12.75">
      <c r="A4205" s="17" t="s">
        <v>682</v>
      </c>
      <c r="B4205" s="31">
        <v>44051000</v>
      </c>
      <c r="C4205" s="31"/>
      <c r="D4205" s="31">
        <v>3503110</v>
      </c>
      <c r="E4205" s="17"/>
      <c r="F4205" s="14">
        <f t="shared" si="140"/>
        <v>0.07952396086354453</v>
      </c>
    </row>
    <row r="4206" spans="1:6" ht="12.75">
      <c r="A4206" s="17" t="s">
        <v>6</v>
      </c>
      <c r="B4206" s="31">
        <v>117473000</v>
      </c>
      <c r="C4206" s="31"/>
      <c r="D4206" s="31">
        <v>8915010</v>
      </c>
      <c r="E4206" s="17"/>
      <c r="F4206" s="14">
        <f t="shared" si="140"/>
        <v>0.0758898640538677</v>
      </c>
    </row>
    <row r="4207" spans="1:6" ht="12.75">
      <c r="A4207" s="8" t="s">
        <v>2610</v>
      </c>
      <c r="B4207" s="37">
        <f>SUM(B4208:B4214)</f>
        <v>922152800</v>
      </c>
      <c r="C4207" s="37"/>
      <c r="D4207" s="37">
        <f>SUM(D4208:D4214)</f>
        <v>84993970</v>
      </c>
      <c r="E4207" s="37"/>
      <c r="F4207" s="10">
        <f t="shared" si="140"/>
        <v>0.0921690743659836</v>
      </c>
    </row>
    <row r="4208" spans="1:6" ht="12.75">
      <c r="A4208" s="17" t="s">
        <v>2611</v>
      </c>
      <c r="B4208" s="31">
        <v>38433800</v>
      </c>
      <c r="C4208" s="31"/>
      <c r="D4208" s="31">
        <v>2959280</v>
      </c>
      <c r="E4208" s="17"/>
      <c r="F4208" s="14">
        <f t="shared" si="140"/>
        <v>0.07699681009944372</v>
      </c>
    </row>
    <row r="4209" spans="1:6" ht="12.75">
      <c r="A4209" s="17" t="s">
        <v>644</v>
      </c>
      <c r="B4209" s="31">
        <v>65714700</v>
      </c>
      <c r="C4209" s="31"/>
      <c r="D4209" s="31">
        <v>4911150</v>
      </c>
      <c r="E4209" s="17"/>
      <c r="F4209" s="14">
        <f t="shared" si="140"/>
        <v>0.0747344201525686</v>
      </c>
    </row>
    <row r="4210" spans="1:6" ht="12.75">
      <c r="A4210" s="17" t="s">
        <v>1721</v>
      </c>
      <c r="B4210" s="31">
        <v>321022600</v>
      </c>
      <c r="C4210" s="31"/>
      <c r="D4210" s="31">
        <v>33328520</v>
      </c>
      <c r="E4210" s="17"/>
      <c r="F4210" s="14">
        <f t="shared" si="140"/>
        <v>0.10381985567371269</v>
      </c>
    </row>
    <row r="4211" spans="1:6" ht="12.75">
      <c r="A4211" s="17" t="s">
        <v>841</v>
      </c>
      <c r="B4211" s="31">
        <v>286296000</v>
      </c>
      <c r="C4211" s="31"/>
      <c r="D4211" s="31">
        <v>26436990</v>
      </c>
      <c r="E4211" s="17"/>
      <c r="F4211" s="14">
        <f t="shared" si="140"/>
        <v>0.09234145779193562</v>
      </c>
    </row>
    <row r="4212" spans="1:6" ht="12.75">
      <c r="A4212" s="17" t="s">
        <v>2612</v>
      </c>
      <c r="B4212" s="31">
        <v>73688300</v>
      </c>
      <c r="C4212" s="31"/>
      <c r="D4212" s="31">
        <v>5830490</v>
      </c>
      <c r="E4212" s="17"/>
      <c r="F4212" s="14">
        <f t="shared" si="140"/>
        <v>0.0791236872067886</v>
      </c>
    </row>
    <row r="4213" spans="1:6" ht="12.75">
      <c r="A4213" s="17" t="s">
        <v>2613</v>
      </c>
      <c r="B4213" s="31">
        <v>97885300</v>
      </c>
      <c r="C4213" s="31"/>
      <c r="D4213" s="31">
        <v>8160700</v>
      </c>
      <c r="E4213" s="17"/>
      <c r="F4213" s="14">
        <f t="shared" si="140"/>
        <v>0.08337002593852193</v>
      </c>
    </row>
    <row r="4214" spans="1:6" ht="12.75">
      <c r="A4214" s="17" t="s">
        <v>2614</v>
      </c>
      <c r="B4214" s="31">
        <v>39112100</v>
      </c>
      <c r="C4214" s="31"/>
      <c r="D4214" s="31">
        <v>3366840</v>
      </c>
      <c r="E4214" s="17"/>
      <c r="F4214" s="14">
        <f t="shared" si="140"/>
        <v>0.08608180077265092</v>
      </c>
    </row>
    <row r="4215" spans="1:6" ht="12.75">
      <c r="A4215" s="17"/>
      <c r="B4215" s="31"/>
      <c r="C4215" s="31"/>
      <c r="D4215" s="31"/>
      <c r="E4215" s="17"/>
      <c r="F4215" s="14"/>
    </row>
    <row r="4216" spans="1:6" ht="12.75">
      <c r="A4216" s="17"/>
      <c r="B4216" s="17"/>
      <c r="C4216" s="17"/>
      <c r="D4216" s="17"/>
      <c r="E4216" s="17"/>
      <c r="F4216" s="14"/>
    </row>
    <row r="4217" spans="1:6" ht="15.75">
      <c r="A4217" s="23" t="s">
        <v>1688</v>
      </c>
      <c r="B4217" s="37">
        <f>+B4178+B4192+B4207</f>
        <v>4093702800</v>
      </c>
      <c r="C4217" s="37"/>
      <c r="D4217" s="37">
        <f>+D4178+D4192+D4207</f>
        <v>631570740</v>
      </c>
      <c r="E4217" s="37"/>
      <c r="F4217" s="10">
        <f>SUM(D4217/B4217)</f>
        <v>0.15427860078166886</v>
      </c>
    </row>
    <row r="4218" ht="15.75">
      <c r="A4218" s="23"/>
    </row>
    <row r="4220" spans="1:6" ht="12.75">
      <c r="A4220" s="17" t="s">
        <v>2615</v>
      </c>
      <c r="B4220" s="17" t="s">
        <v>2616</v>
      </c>
      <c r="C4220" s="17"/>
      <c r="F4220" s="94" t="s">
        <v>2617</v>
      </c>
    </row>
    <row r="4221" spans="1:6" ht="12.75">
      <c r="A4221" s="17" t="s">
        <v>2618</v>
      </c>
      <c r="B4221" s="17" t="s">
        <v>1497</v>
      </c>
      <c r="C4221" s="17"/>
      <c r="F4221" s="94" t="s">
        <v>2619</v>
      </c>
    </row>
    <row r="4222" spans="1:6" ht="12.75">
      <c r="A4222" s="17" t="s">
        <v>2620</v>
      </c>
      <c r="B4222" s="17" t="s">
        <v>1497</v>
      </c>
      <c r="C4222" s="17"/>
      <c r="F4222" s="94" t="s">
        <v>2619</v>
      </c>
    </row>
    <row r="4223" spans="1:6" ht="12.75">
      <c r="A4223" s="17" t="s">
        <v>2621</v>
      </c>
      <c r="B4223" s="17" t="s">
        <v>1984</v>
      </c>
      <c r="C4223" s="17"/>
      <c r="F4223" s="94" t="s">
        <v>2619</v>
      </c>
    </row>
    <row r="4225" spans="1:6" ht="12.75">
      <c r="A4225" s="46" t="s">
        <v>2622</v>
      </c>
      <c r="B4225" s="47"/>
      <c r="C4225" s="47"/>
      <c r="D4225" s="47"/>
      <c r="E4225" s="47"/>
      <c r="F4225" s="48"/>
    </row>
    <row r="4226" spans="1:6" ht="12.75">
      <c r="A4226" s="49"/>
      <c r="B4226" s="11"/>
      <c r="C4226" s="11"/>
      <c r="D4226" s="11"/>
      <c r="E4226" s="11"/>
      <c r="F4226" s="45"/>
    </row>
    <row r="4227" spans="1:6" ht="12.75">
      <c r="A4227" s="20" t="s">
        <v>1448</v>
      </c>
      <c r="B4227" s="5">
        <v>2003</v>
      </c>
      <c r="C4227" s="5" t="s">
        <v>1449</v>
      </c>
      <c r="D4227" s="5">
        <v>2003</v>
      </c>
      <c r="E4227" s="20"/>
      <c r="F4227" s="50"/>
    </row>
    <row r="4228" spans="1:6" ht="13.5" thickBot="1">
      <c r="A4228" s="51" t="s">
        <v>1450</v>
      </c>
      <c r="B4228" s="52" t="s">
        <v>1451</v>
      </c>
      <c r="C4228" s="51"/>
      <c r="D4228" s="51" t="s">
        <v>1452</v>
      </c>
      <c r="E4228" s="51"/>
      <c r="F4228" s="53" t="s">
        <v>1453</v>
      </c>
    </row>
    <row r="4229" spans="1:6" ht="12.75">
      <c r="A4229" s="11"/>
      <c r="B4229" s="13"/>
      <c r="C4229" s="13"/>
      <c r="D4229" s="13"/>
      <c r="E4229" s="11"/>
      <c r="F4229" s="45"/>
    </row>
    <row r="4230" spans="1:6" ht="12.75">
      <c r="A4230" s="8" t="s">
        <v>2623</v>
      </c>
      <c r="B4230" s="37">
        <f>SUM(B4231:B4237)</f>
        <v>606126800</v>
      </c>
      <c r="C4230" s="37"/>
      <c r="D4230" s="37">
        <f>SUM(D4231:D4237)</f>
        <v>294555600</v>
      </c>
      <c r="E4230" s="37"/>
      <c r="F4230" s="10">
        <f aca="true" t="shared" si="141" ref="F4230:F4235">SUM(D4230/B4230)</f>
        <v>0.4859636630487218</v>
      </c>
    </row>
    <row r="4231" spans="1:6" ht="12.75">
      <c r="A4231" s="17" t="s">
        <v>2624</v>
      </c>
      <c r="B4231" s="31">
        <v>40487900</v>
      </c>
      <c r="C4231" s="31"/>
      <c r="D4231" s="31">
        <v>13610170</v>
      </c>
      <c r="E4231" s="17"/>
      <c r="F4231" s="14">
        <f t="shared" si="141"/>
        <v>0.3361540114453948</v>
      </c>
    </row>
    <row r="4232" spans="1:6" ht="12.75">
      <c r="A4232" s="17" t="s">
        <v>2625</v>
      </c>
      <c r="B4232" s="31">
        <v>448781500</v>
      </c>
      <c r="C4232" s="31"/>
      <c r="D4232" s="31">
        <v>126446440</v>
      </c>
      <c r="E4232" s="17"/>
      <c r="F4232" s="14">
        <f t="shared" si="141"/>
        <v>0.28175501886775633</v>
      </c>
    </row>
    <row r="4233" spans="1:6" ht="12.75">
      <c r="A4233" s="17" t="s">
        <v>2626</v>
      </c>
      <c r="B4233" s="31">
        <v>13750700</v>
      </c>
      <c r="C4233" s="31"/>
      <c r="D4233" s="31">
        <v>22297940</v>
      </c>
      <c r="E4233" s="17"/>
      <c r="F4233" s="14">
        <f t="shared" si="141"/>
        <v>1.6215858101769365</v>
      </c>
    </row>
    <row r="4234" spans="1:6" ht="12.75">
      <c r="A4234" s="40" t="s">
        <v>2627</v>
      </c>
      <c r="B4234" s="31"/>
      <c r="C4234" s="31"/>
      <c r="D4234" s="31"/>
      <c r="E4234" s="17"/>
      <c r="F4234" s="14"/>
    </row>
    <row r="4235" spans="1:6" ht="12.75">
      <c r="A4235" s="17" t="s">
        <v>2628</v>
      </c>
      <c r="B4235" s="31">
        <v>7844100</v>
      </c>
      <c r="C4235" s="31"/>
      <c r="D4235" s="31">
        <v>11975160</v>
      </c>
      <c r="E4235" s="17"/>
      <c r="F4235" s="14">
        <f t="shared" si="141"/>
        <v>1.5266455042643516</v>
      </c>
    </row>
    <row r="4236" spans="1:6" ht="12.75">
      <c r="A4236" s="40" t="s">
        <v>2627</v>
      </c>
      <c r="B4236" s="31"/>
      <c r="C4236" s="31"/>
      <c r="D4236" s="31"/>
      <c r="E4236" s="17"/>
      <c r="F4236" s="14"/>
    </row>
    <row r="4237" spans="1:6" ht="12.75">
      <c r="A4237" s="17" t="s">
        <v>40</v>
      </c>
      <c r="B4237" s="31">
        <v>95262600</v>
      </c>
      <c r="C4237" s="31"/>
      <c r="D4237" s="31">
        <v>120225890</v>
      </c>
      <c r="E4237" s="17"/>
      <c r="F4237" s="14">
        <f>SUM(D4237/B4237)</f>
        <v>1.262047120275953</v>
      </c>
    </row>
    <row r="4238" spans="1:6" ht="12.75">
      <c r="A4238" s="40" t="s">
        <v>2627</v>
      </c>
      <c r="B4238" s="31"/>
      <c r="C4238" s="31"/>
      <c r="D4238" s="31"/>
      <c r="E4238" s="17"/>
      <c r="F4238" s="14"/>
    </row>
    <row r="4239" spans="1:6" ht="12.75">
      <c r="A4239" s="8" t="s">
        <v>2629</v>
      </c>
      <c r="B4239" s="37">
        <f>SUM(B4240:B4241)</f>
        <v>521464000</v>
      </c>
      <c r="C4239" s="37"/>
      <c r="D4239" s="37">
        <f>SUM(D4240:D4241)</f>
        <v>146448410</v>
      </c>
      <c r="E4239" s="37"/>
      <c r="F4239" s="10">
        <f aca="true" t="shared" si="142" ref="F4239:F4270">SUM(D4239/B4239)</f>
        <v>0.2808408825920869</v>
      </c>
    </row>
    <row r="4240" spans="1:6" ht="12.75">
      <c r="A4240" s="17" t="s">
        <v>2630</v>
      </c>
      <c r="B4240" s="31">
        <v>412515200</v>
      </c>
      <c r="C4240" s="31"/>
      <c r="D4240" s="31">
        <v>117648540</v>
      </c>
      <c r="E4240" s="17"/>
      <c r="F4240" s="14">
        <f t="shared" si="142"/>
        <v>0.2851980727013211</v>
      </c>
    </row>
    <row r="4241" spans="1:6" ht="12.75">
      <c r="A4241" s="17" t="s">
        <v>2631</v>
      </c>
      <c r="B4241" s="31">
        <v>108948800</v>
      </c>
      <c r="C4241" s="31"/>
      <c r="D4241" s="31">
        <v>28799870</v>
      </c>
      <c r="E4241" s="17"/>
      <c r="F4241" s="14">
        <f t="shared" si="142"/>
        <v>0.2643431593555872</v>
      </c>
    </row>
    <row r="4242" spans="1:6" ht="12.75">
      <c r="A4242" s="8" t="s">
        <v>2632</v>
      </c>
      <c r="B4242" s="37">
        <f>SUM(B4243:B4245)</f>
        <v>485791900</v>
      </c>
      <c r="C4242" s="37"/>
      <c r="D4242" s="37">
        <f>SUM(D4243:D4245)</f>
        <v>132790740</v>
      </c>
      <c r="E4242" s="37"/>
      <c r="F4242" s="10">
        <f t="shared" si="142"/>
        <v>0.27334902043447</v>
      </c>
    </row>
    <row r="4243" spans="1:6" ht="12.75">
      <c r="A4243" s="17" t="s">
        <v>2633</v>
      </c>
      <c r="B4243" s="31">
        <v>54540300</v>
      </c>
      <c r="C4243" s="31"/>
      <c r="D4243" s="31">
        <v>13253940</v>
      </c>
      <c r="E4243" s="17"/>
      <c r="F4243" s="14">
        <f t="shared" si="142"/>
        <v>0.2430118646212067</v>
      </c>
    </row>
    <row r="4244" spans="1:6" ht="12.75">
      <c r="A4244" s="17" t="s">
        <v>1077</v>
      </c>
      <c r="B4244" s="31">
        <v>412014800</v>
      </c>
      <c r="C4244" s="31"/>
      <c r="D4244" s="31">
        <v>114025340</v>
      </c>
      <c r="E4244" s="17"/>
      <c r="F4244" s="14">
        <f t="shared" si="142"/>
        <v>0.27675059245444583</v>
      </c>
    </row>
    <row r="4245" spans="1:6" ht="12.75">
      <c r="A4245" s="17" t="s">
        <v>2634</v>
      </c>
      <c r="B4245" s="31">
        <v>19236800</v>
      </c>
      <c r="C4245" s="31"/>
      <c r="D4245" s="31">
        <v>5511460</v>
      </c>
      <c r="E4245" s="17"/>
      <c r="F4245" s="14">
        <f t="shared" si="142"/>
        <v>0.2865060716959162</v>
      </c>
    </row>
    <row r="4246" spans="1:6" ht="12.75">
      <c r="A4246" s="8" t="s">
        <v>2635</v>
      </c>
      <c r="B4246" s="37">
        <f>SUM(B4247:B4249)</f>
        <v>1202304500</v>
      </c>
      <c r="C4246" s="37"/>
      <c r="D4246" s="37">
        <f>SUM(D4247:D4249)</f>
        <v>314146280</v>
      </c>
      <c r="E4246" s="37"/>
      <c r="F4246" s="10">
        <f t="shared" si="142"/>
        <v>0.26128678716581366</v>
      </c>
    </row>
    <row r="4247" spans="1:6" ht="12.75">
      <c r="A4247" s="17" t="s">
        <v>2636</v>
      </c>
      <c r="B4247" s="31">
        <v>64274900</v>
      </c>
      <c r="C4247" s="31"/>
      <c r="D4247" s="31">
        <v>17098630</v>
      </c>
      <c r="E4247" s="17"/>
      <c r="F4247" s="14">
        <f t="shared" si="142"/>
        <v>0.26602343994311933</v>
      </c>
    </row>
    <row r="4248" spans="1:6" ht="12.75">
      <c r="A4248" s="17" t="s">
        <v>2637</v>
      </c>
      <c r="B4248" s="31">
        <v>21950800</v>
      </c>
      <c r="C4248" s="31"/>
      <c r="D4248" s="31">
        <v>4813870</v>
      </c>
      <c r="E4248" s="17"/>
      <c r="F4248" s="14">
        <f t="shared" si="142"/>
        <v>0.21930271334074383</v>
      </c>
    </row>
    <row r="4249" spans="1:6" ht="12.75">
      <c r="A4249" s="17" t="s">
        <v>2638</v>
      </c>
      <c r="B4249" s="31">
        <v>1116078800</v>
      </c>
      <c r="C4249" s="31"/>
      <c r="D4249" s="31">
        <v>292233780</v>
      </c>
      <c r="E4249" s="17"/>
      <c r="F4249" s="14">
        <f t="shared" si="142"/>
        <v>0.2618397374809019</v>
      </c>
    </row>
    <row r="4250" spans="1:6" ht="12.75">
      <c r="A4250" s="8" t="s">
        <v>2639</v>
      </c>
      <c r="B4250" s="37">
        <f>SUM(B4251:B4253)</f>
        <v>1107844700</v>
      </c>
      <c r="C4250" s="37"/>
      <c r="D4250" s="37">
        <f>SUM(D4251:D4253)</f>
        <v>315661100</v>
      </c>
      <c r="E4250" s="37"/>
      <c r="F4250" s="10">
        <f t="shared" si="142"/>
        <v>0.28493262638707395</v>
      </c>
    </row>
    <row r="4251" spans="1:6" ht="12.75">
      <c r="A4251" s="17" t="s">
        <v>2640</v>
      </c>
      <c r="B4251" s="31">
        <v>236238000</v>
      </c>
      <c r="C4251" s="31"/>
      <c r="D4251" s="31">
        <v>68478440</v>
      </c>
      <c r="E4251" s="17"/>
      <c r="F4251" s="14">
        <f t="shared" si="142"/>
        <v>0.28987055427153974</v>
      </c>
    </row>
    <row r="4252" spans="1:6" ht="12.75">
      <c r="A4252" s="17" t="s">
        <v>2641</v>
      </c>
      <c r="B4252" s="31">
        <v>864099200</v>
      </c>
      <c r="C4252" s="31"/>
      <c r="D4252" s="31">
        <v>245318670</v>
      </c>
      <c r="E4252" s="17"/>
      <c r="F4252" s="14">
        <f t="shared" si="142"/>
        <v>0.2839010497868763</v>
      </c>
    </row>
    <row r="4253" spans="1:6" ht="12.75">
      <c r="A4253" s="17" t="s">
        <v>2642</v>
      </c>
      <c r="B4253" s="31">
        <v>7507500</v>
      </c>
      <c r="C4253" s="31"/>
      <c r="D4253" s="31">
        <v>1863990</v>
      </c>
      <c r="E4253" s="17"/>
      <c r="F4253" s="14">
        <f t="shared" si="142"/>
        <v>0.2482837162837163</v>
      </c>
    </row>
    <row r="4254" spans="1:6" ht="12.75">
      <c r="A4254" s="8" t="s">
        <v>2643</v>
      </c>
      <c r="B4254" s="37">
        <f>SUM(B4255:B4259)</f>
        <v>806221100</v>
      </c>
      <c r="C4254" s="37"/>
      <c r="D4254" s="37">
        <f>SUM(D4255:D4259)</f>
        <v>230415640</v>
      </c>
      <c r="E4254" s="37"/>
      <c r="F4254" s="10">
        <f t="shared" si="142"/>
        <v>0.285797084695501</v>
      </c>
    </row>
    <row r="4255" spans="1:6" ht="12.75">
      <c r="A4255" s="17" t="s">
        <v>2636</v>
      </c>
      <c r="B4255" s="31">
        <v>24230600</v>
      </c>
      <c r="C4255" s="31"/>
      <c r="D4255" s="31">
        <v>6525630</v>
      </c>
      <c r="E4255" s="17"/>
      <c r="F4255" s="14">
        <f t="shared" si="142"/>
        <v>0.26931359520606174</v>
      </c>
    </row>
    <row r="4256" spans="1:6" ht="12.75">
      <c r="A4256" s="17" t="s">
        <v>2644</v>
      </c>
      <c r="B4256" s="31">
        <v>385247000</v>
      </c>
      <c r="C4256" s="31"/>
      <c r="D4256" s="31">
        <v>123005780</v>
      </c>
      <c r="E4256" s="17"/>
      <c r="F4256" s="14">
        <f t="shared" si="142"/>
        <v>0.3192906888308021</v>
      </c>
    </row>
    <row r="4257" spans="1:6" ht="12.75">
      <c r="A4257" s="17" t="s">
        <v>841</v>
      </c>
      <c r="B4257" s="31">
        <v>273440300</v>
      </c>
      <c r="C4257" s="31"/>
      <c r="D4257" s="31">
        <v>65186820</v>
      </c>
      <c r="E4257" s="17"/>
      <c r="F4257" s="14">
        <f t="shared" si="142"/>
        <v>0.2383950719773201</v>
      </c>
    </row>
    <row r="4258" spans="1:6" ht="12.75">
      <c r="A4258" s="17" t="s">
        <v>2645</v>
      </c>
      <c r="B4258" s="31">
        <v>69194500</v>
      </c>
      <c r="C4258" s="31"/>
      <c r="D4258" s="31">
        <v>20177900</v>
      </c>
      <c r="E4258" s="17"/>
      <c r="F4258" s="14">
        <f t="shared" si="142"/>
        <v>0.29161132748990165</v>
      </c>
    </row>
    <row r="4259" spans="1:6" ht="12.75">
      <c r="A4259" s="17" t="s">
        <v>2646</v>
      </c>
      <c r="B4259" s="31">
        <v>54108700</v>
      </c>
      <c r="C4259" s="31"/>
      <c r="D4259" s="31">
        <v>15519510</v>
      </c>
      <c r="E4259" s="17"/>
      <c r="F4259" s="14">
        <f t="shared" si="142"/>
        <v>0.28682097333700496</v>
      </c>
    </row>
    <row r="4260" spans="1:6" ht="12.75">
      <c r="A4260" s="8" t="s">
        <v>53</v>
      </c>
      <c r="B4260" s="37">
        <f>SUM(B4261:B4269)</f>
        <v>2055557100</v>
      </c>
      <c r="C4260" s="37"/>
      <c r="D4260" s="37">
        <f>SUM(D4261:D4269)</f>
        <v>569677170</v>
      </c>
      <c r="E4260" s="37"/>
      <c r="F4260" s="10">
        <f t="shared" si="142"/>
        <v>0.2771400366353238</v>
      </c>
    </row>
    <row r="4261" spans="1:6" ht="12.75">
      <c r="A4261" s="17" t="s">
        <v>54</v>
      </c>
      <c r="B4261" s="31">
        <v>9243700</v>
      </c>
      <c r="C4261" s="31"/>
      <c r="D4261" s="31">
        <v>2310030</v>
      </c>
      <c r="E4261" s="17"/>
      <c r="F4261" s="14">
        <f t="shared" si="142"/>
        <v>0.24990317729913347</v>
      </c>
    </row>
    <row r="4262" spans="1:6" ht="12.75">
      <c r="A4262" s="17" t="s">
        <v>2644</v>
      </c>
      <c r="B4262" s="31">
        <v>26498300</v>
      </c>
      <c r="C4262" s="31"/>
      <c r="D4262" s="31">
        <v>8688690</v>
      </c>
      <c r="E4262" s="17"/>
      <c r="F4262" s="14">
        <f t="shared" si="142"/>
        <v>0.32789612918564587</v>
      </c>
    </row>
    <row r="4263" spans="1:6" ht="12.75">
      <c r="A4263" s="17" t="s">
        <v>1886</v>
      </c>
      <c r="B4263" s="31">
        <v>1791352000</v>
      </c>
      <c r="C4263" s="31"/>
      <c r="D4263" s="31">
        <v>493558610</v>
      </c>
      <c r="E4263" s="17"/>
      <c r="F4263" s="14">
        <f t="shared" si="142"/>
        <v>0.27552296254449155</v>
      </c>
    </row>
    <row r="4264" spans="1:6" ht="12.75">
      <c r="A4264" s="17" t="s">
        <v>55</v>
      </c>
      <c r="B4264" s="31">
        <v>7554700</v>
      </c>
      <c r="C4264" s="31"/>
      <c r="D4264" s="31">
        <v>1682170</v>
      </c>
      <c r="E4264" s="17"/>
      <c r="F4264" s="14">
        <f t="shared" si="142"/>
        <v>0.222665360636425</v>
      </c>
    </row>
    <row r="4265" spans="1:6" ht="12.75">
      <c r="A4265" s="17" t="s">
        <v>56</v>
      </c>
      <c r="B4265" s="31">
        <v>1008600</v>
      </c>
      <c r="C4265" s="31"/>
      <c r="D4265" s="31">
        <v>494950</v>
      </c>
      <c r="E4265" s="17"/>
      <c r="F4265" s="14">
        <f t="shared" si="142"/>
        <v>0.49072972437041446</v>
      </c>
    </row>
    <row r="4266" spans="1:6" ht="12.75">
      <c r="A4266" s="17" t="s">
        <v>57</v>
      </c>
      <c r="B4266" s="31">
        <v>17512900</v>
      </c>
      <c r="C4266" s="31"/>
      <c r="D4266" s="31">
        <v>4866940</v>
      </c>
      <c r="E4266" s="17"/>
      <c r="F4266" s="14">
        <f t="shared" si="142"/>
        <v>0.27790600071946964</v>
      </c>
    </row>
    <row r="4267" spans="1:6" ht="12.75">
      <c r="A4267" s="17" t="s">
        <v>58</v>
      </c>
      <c r="B4267" s="31">
        <v>89011400</v>
      </c>
      <c r="C4267" s="31"/>
      <c r="D4267" s="31">
        <v>31092840</v>
      </c>
      <c r="E4267" s="17"/>
      <c r="F4267" s="14">
        <f t="shared" si="142"/>
        <v>0.3493130093448704</v>
      </c>
    </row>
    <row r="4268" spans="1:6" ht="12.75">
      <c r="A4268" s="17" t="s">
        <v>2645</v>
      </c>
      <c r="B4268" s="31">
        <v>478100</v>
      </c>
      <c r="C4268" s="31"/>
      <c r="D4268" s="31">
        <v>125910</v>
      </c>
      <c r="E4268" s="17"/>
      <c r="F4268" s="14">
        <f t="shared" si="142"/>
        <v>0.2633549466638779</v>
      </c>
    </row>
    <row r="4269" spans="1:6" ht="12.75">
      <c r="A4269" s="17" t="s">
        <v>59</v>
      </c>
      <c r="B4269" s="31">
        <v>112897400</v>
      </c>
      <c r="C4269" s="31"/>
      <c r="D4269" s="31">
        <v>26857030</v>
      </c>
      <c r="E4269" s="17"/>
      <c r="F4269" s="14">
        <f t="shared" si="142"/>
        <v>0.23788882649201842</v>
      </c>
    </row>
    <row r="4270" spans="1:6" ht="12.75">
      <c r="A4270" s="8" t="s">
        <v>60</v>
      </c>
      <c r="B4270" s="37">
        <v>188200200</v>
      </c>
      <c r="C4270" s="37"/>
      <c r="D4270" s="37">
        <v>61815285</v>
      </c>
      <c r="E4270" s="37"/>
      <c r="F4270" s="10">
        <f t="shared" si="142"/>
        <v>0.328454937879981</v>
      </c>
    </row>
    <row r="4272" spans="1:6" ht="12.75">
      <c r="A4272" s="17"/>
      <c r="B4272" s="31"/>
      <c r="C4272" s="31"/>
      <c r="D4272" s="31"/>
      <c r="E4272" s="17"/>
      <c r="F4272" s="33"/>
    </row>
    <row r="4273" spans="1:6" ht="12.75">
      <c r="A4273" s="46" t="s">
        <v>2622</v>
      </c>
      <c r="B4273" s="47"/>
      <c r="C4273" s="47"/>
      <c r="D4273" s="47"/>
      <c r="E4273" s="47"/>
      <c r="F4273" s="48"/>
    </row>
    <row r="4274" spans="1:6" ht="12.75">
      <c r="A4274" s="49"/>
      <c r="B4274" s="11"/>
      <c r="C4274" s="11"/>
      <c r="D4274" s="11"/>
      <c r="E4274" s="11"/>
      <c r="F4274" s="45"/>
    </row>
    <row r="4275" spans="1:6" ht="12.75">
      <c r="A4275" s="20" t="s">
        <v>1448</v>
      </c>
      <c r="B4275" s="5">
        <v>2003</v>
      </c>
      <c r="C4275" s="5" t="s">
        <v>1449</v>
      </c>
      <c r="D4275" s="5">
        <v>2003</v>
      </c>
      <c r="E4275" s="20"/>
      <c r="F4275" s="50"/>
    </row>
    <row r="4276" spans="1:6" ht="13.5" thickBot="1">
      <c r="A4276" s="51" t="s">
        <v>1450</v>
      </c>
      <c r="B4276" s="52" t="s">
        <v>1451</v>
      </c>
      <c r="C4276" s="51"/>
      <c r="D4276" s="51" t="s">
        <v>1452</v>
      </c>
      <c r="E4276" s="51"/>
      <c r="F4276" s="53" t="s">
        <v>1453</v>
      </c>
    </row>
    <row r="4277" spans="1:6" ht="12.75">
      <c r="A4277" s="11"/>
      <c r="B4277" s="13"/>
      <c r="C4277" s="13"/>
      <c r="D4277" s="13"/>
      <c r="E4277" s="11"/>
      <c r="F4277" s="45"/>
    </row>
    <row r="4278" spans="1:6" ht="12.75">
      <c r="A4278" s="8" t="s">
        <v>61</v>
      </c>
      <c r="B4278" s="37">
        <f>SUM(B4279:B4287)</f>
        <v>893292800</v>
      </c>
      <c r="C4278" s="37"/>
      <c r="D4278" s="37">
        <f>SUM(D4279:D4287)</f>
        <v>247900799</v>
      </c>
      <c r="E4278" s="37"/>
      <c r="F4278" s="10">
        <f aca="true" t="shared" si="143" ref="F4278:F4287">SUM(D4278/B4278)</f>
        <v>0.27751348605966597</v>
      </c>
    </row>
    <row r="4279" spans="1:6" ht="12.75">
      <c r="A4279" s="17" t="s">
        <v>2233</v>
      </c>
      <c r="B4279" s="87">
        <v>319976600</v>
      </c>
      <c r="C4279" s="87"/>
      <c r="D4279" s="87">
        <v>79393030</v>
      </c>
      <c r="E4279" s="65"/>
      <c r="F4279" s="14">
        <f t="shared" si="143"/>
        <v>0.24812136262464193</v>
      </c>
    </row>
    <row r="4280" spans="1:6" ht="12.75">
      <c r="A4280" s="17" t="s">
        <v>62</v>
      </c>
      <c r="B4280" s="87">
        <v>23012400</v>
      </c>
      <c r="C4280" s="87"/>
      <c r="D4280" s="87">
        <v>7325470</v>
      </c>
      <c r="E4280" s="65"/>
      <c r="F4280" s="14">
        <f t="shared" si="143"/>
        <v>0.31832707583737463</v>
      </c>
    </row>
    <row r="4281" spans="1:6" ht="12.75">
      <c r="A4281" s="17" t="s">
        <v>2220</v>
      </c>
      <c r="B4281" s="87">
        <v>76144700</v>
      </c>
      <c r="C4281" s="87"/>
      <c r="D4281" s="87">
        <v>18190360</v>
      </c>
      <c r="E4281" s="65"/>
      <c r="F4281" s="14">
        <f t="shared" si="143"/>
        <v>0.2388920043023349</v>
      </c>
    </row>
    <row r="4282" spans="1:6" ht="12.75">
      <c r="A4282" s="17" t="s">
        <v>63</v>
      </c>
      <c r="B4282" s="87">
        <v>9132600</v>
      </c>
      <c r="C4282" s="87"/>
      <c r="D4282" s="87">
        <v>2421990</v>
      </c>
      <c r="E4282" s="65"/>
      <c r="F4282" s="14">
        <f t="shared" si="143"/>
        <v>0.26520268050719403</v>
      </c>
    </row>
    <row r="4283" spans="1:6" ht="12.75">
      <c r="A4283" s="17" t="s">
        <v>64</v>
      </c>
      <c r="B4283" s="87">
        <v>10917600</v>
      </c>
      <c r="C4283" s="87"/>
      <c r="D4283" s="87">
        <v>2888250</v>
      </c>
      <c r="E4283" s="65"/>
      <c r="F4283" s="14">
        <f t="shared" si="143"/>
        <v>0.2645499010771598</v>
      </c>
    </row>
    <row r="4284" spans="1:6" ht="12.75">
      <c r="A4284" s="17" t="s">
        <v>65</v>
      </c>
      <c r="B4284" s="87">
        <v>18597200</v>
      </c>
      <c r="C4284" s="87"/>
      <c r="D4284" s="87">
        <v>5448240</v>
      </c>
      <c r="E4284" s="65"/>
      <c r="F4284" s="14">
        <f t="shared" si="143"/>
        <v>0.2929602305723442</v>
      </c>
    </row>
    <row r="4285" spans="1:6" ht="12.75">
      <c r="A4285" s="17" t="s">
        <v>66</v>
      </c>
      <c r="B4285" s="87">
        <v>84593300</v>
      </c>
      <c r="C4285" s="87"/>
      <c r="D4285" s="87">
        <v>26251170</v>
      </c>
      <c r="E4285" s="65"/>
      <c r="F4285" s="14">
        <f t="shared" si="143"/>
        <v>0.31032209406655137</v>
      </c>
    </row>
    <row r="4286" spans="1:6" ht="12.75">
      <c r="A4286" s="17" t="s">
        <v>40</v>
      </c>
      <c r="B4286" s="87">
        <v>285726800</v>
      </c>
      <c r="C4286" s="87"/>
      <c r="D4286" s="87">
        <v>72728910</v>
      </c>
      <c r="E4286" s="65"/>
      <c r="F4286" s="14">
        <f t="shared" si="143"/>
        <v>0.2545400361464168</v>
      </c>
    </row>
    <row r="4287" spans="1:6" ht="12.75">
      <c r="A4287" s="17" t="s">
        <v>67</v>
      </c>
      <c r="B4287" s="87">
        <v>65191600</v>
      </c>
      <c r="C4287" s="87"/>
      <c r="D4287" s="87">
        <v>33253379</v>
      </c>
      <c r="E4287" s="65"/>
      <c r="F4287" s="14">
        <f t="shared" si="143"/>
        <v>0.5100868670196774</v>
      </c>
    </row>
    <row r="4288" spans="1:6" ht="12.75">
      <c r="A4288" s="40" t="s">
        <v>1316</v>
      </c>
      <c r="B4288" s="93"/>
      <c r="C4288" s="93"/>
      <c r="D4288" s="93"/>
      <c r="E4288" s="65"/>
      <c r="F4288" s="14"/>
    </row>
    <row r="4289" spans="1:6" ht="12.75">
      <c r="A4289" s="8" t="s">
        <v>68</v>
      </c>
      <c r="B4289" s="37">
        <f>SUM(B4290:B4298)</f>
        <v>689840000</v>
      </c>
      <c r="C4289" s="37"/>
      <c r="D4289" s="37">
        <f>SUM(D4290:D4298)</f>
        <v>174240440</v>
      </c>
      <c r="E4289" s="37"/>
      <c r="F4289" s="10">
        <f aca="true" t="shared" si="144" ref="F4289:F4312">SUM(D4289/B4289)</f>
        <v>0.2525809463063899</v>
      </c>
    </row>
    <row r="4290" spans="1:6" ht="12.75">
      <c r="A4290" s="17" t="s">
        <v>958</v>
      </c>
      <c r="B4290" s="31">
        <v>6393100</v>
      </c>
      <c r="C4290" s="31"/>
      <c r="D4290" s="31">
        <v>2251970</v>
      </c>
      <c r="E4290" s="17"/>
      <c r="F4290" s="14">
        <f t="shared" si="144"/>
        <v>0.35225008211978537</v>
      </c>
    </row>
    <row r="4291" spans="1:6" ht="12.75">
      <c r="A4291" s="17" t="s">
        <v>959</v>
      </c>
      <c r="B4291" s="31">
        <v>97902900</v>
      </c>
      <c r="C4291" s="31"/>
      <c r="D4291" s="31">
        <v>24063170</v>
      </c>
      <c r="E4291" s="17"/>
      <c r="F4291" s="14">
        <f t="shared" si="144"/>
        <v>0.2457860798811884</v>
      </c>
    </row>
    <row r="4292" spans="1:6" ht="12.75">
      <c r="A4292" s="17" t="s">
        <v>996</v>
      </c>
      <c r="B4292" s="31">
        <v>80353100</v>
      </c>
      <c r="C4292" s="31"/>
      <c r="D4292" s="31">
        <v>20759280</v>
      </c>
      <c r="E4292" s="17"/>
      <c r="F4292" s="14">
        <f t="shared" si="144"/>
        <v>0.2583507045776703</v>
      </c>
    </row>
    <row r="4293" spans="1:6" ht="12.75">
      <c r="A4293" s="17" t="s">
        <v>960</v>
      </c>
      <c r="B4293" s="31">
        <v>6443500</v>
      </c>
      <c r="C4293" s="31"/>
      <c r="D4293" s="31">
        <v>1629310</v>
      </c>
      <c r="E4293" s="17"/>
      <c r="F4293" s="14">
        <f t="shared" si="144"/>
        <v>0.2528610227360906</v>
      </c>
    </row>
    <row r="4294" spans="1:6" ht="12.75">
      <c r="A4294" s="17" t="s">
        <v>961</v>
      </c>
      <c r="B4294" s="31">
        <v>67912700</v>
      </c>
      <c r="C4294" s="31"/>
      <c r="D4294" s="31">
        <v>16150500</v>
      </c>
      <c r="E4294" s="17"/>
      <c r="F4294" s="14">
        <f t="shared" si="144"/>
        <v>0.23781266243279975</v>
      </c>
    </row>
    <row r="4295" spans="1:6" ht="12.75">
      <c r="A4295" s="17" t="s">
        <v>962</v>
      </c>
      <c r="B4295" s="31">
        <v>381746900</v>
      </c>
      <c r="C4295" s="31"/>
      <c r="D4295" s="31">
        <v>92703290</v>
      </c>
      <c r="E4295" s="17"/>
      <c r="F4295" s="14">
        <f t="shared" si="144"/>
        <v>0.2428396668054148</v>
      </c>
    </row>
    <row r="4296" spans="1:6" ht="12.75">
      <c r="A4296" s="17" t="s">
        <v>2647</v>
      </c>
      <c r="B4296" s="31">
        <v>11895600</v>
      </c>
      <c r="C4296" s="31"/>
      <c r="D4296" s="31">
        <v>3851040</v>
      </c>
      <c r="E4296" s="17"/>
      <c r="F4296" s="14">
        <f t="shared" si="144"/>
        <v>0.3237365076162615</v>
      </c>
    </row>
    <row r="4297" spans="1:6" ht="12.75">
      <c r="A4297" s="17" t="s">
        <v>2648</v>
      </c>
      <c r="B4297" s="31">
        <v>30464900</v>
      </c>
      <c r="C4297" s="31"/>
      <c r="D4297" s="31">
        <v>10294530</v>
      </c>
      <c r="E4297" s="17"/>
      <c r="F4297" s="14">
        <f t="shared" si="144"/>
        <v>0.33791445236977635</v>
      </c>
    </row>
    <row r="4298" spans="1:6" ht="12.75">
      <c r="A4298" s="17" t="s">
        <v>2649</v>
      </c>
      <c r="B4298" s="31">
        <v>6727300</v>
      </c>
      <c r="C4298" s="31"/>
      <c r="D4298" s="31">
        <v>2537350</v>
      </c>
      <c r="E4298" s="17"/>
      <c r="F4298" s="14">
        <f t="shared" si="144"/>
        <v>0.3771721195724882</v>
      </c>
    </row>
    <row r="4299" spans="1:6" ht="12.75">
      <c r="A4299" s="8" t="s">
        <v>2650</v>
      </c>
      <c r="B4299" s="37">
        <v>144652100</v>
      </c>
      <c r="C4299" s="37"/>
      <c r="D4299" s="37">
        <v>60508280</v>
      </c>
      <c r="E4299" s="37"/>
      <c r="F4299" s="10">
        <f t="shared" si="144"/>
        <v>0.41830211936086653</v>
      </c>
    </row>
    <row r="4300" spans="1:6" ht="12.75">
      <c r="A4300" s="8" t="s">
        <v>2651</v>
      </c>
      <c r="B4300" s="37">
        <f>SUM(B4301:B4304)</f>
        <v>506085400</v>
      </c>
      <c r="C4300" s="37"/>
      <c r="D4300" s="37">
        <f>SUM(D4301:D4304)</f>
        <v>147131870</v>
      </c>
      <c r="E4300" s="37"/>
      <c r="F4300" s="10">
        <f t="shared" si="144"/>
        <v>0.290725379550566</v>
      </c>
    </row>
    <row r="4301" spans="1:6" ht="12.75">
      <c r="A4301" s="17" t="s">
        <v>2652</v>
      </c>
      <c r="B4301" s="31">
        <v>3162700</v>
      </c>
      <c r="C4301" s="31"/>
      <c r="D4301" s="31">
        <v>1066190</v>
      </c>
      <c r="E4301" s="17"/>
      <c r="F4301" s="14">
        <f t="shared" si="144"/>
        <v>0.3371138584121162</v>
      </c>
    </row>
    <row r="4302" spans="1:6" ht="12.75">
      <c r="A4302" s="17" t="s">
        <v>1309</v>
      </c>
      <c r="B4302" s="31">
        <v>91707200</v>
      </c>
      <c r="C4302" s="31"/>
      <c r="D4302" s="31">
        <v>26867060</v>
      </c>
      <c r="E4302" s="17"/>
      <c r="F4302" s="14">
        <f t="shared" si="144"/>
        <v>0.2929656559136033</v>
      </c>
    </row>
    <row r="4303" spans="1:6" ht="12.75">
      <c r="A4303" s="17" t="s">
        <v>1395</v>
      </c>
      <c r="B4303" s="31">
        <v>97987000</v>
      </c>
      <c r="C4303" s="31"/>
      <c r="D4303" s="31">
        <v>32730830</v>
      </c>
      <c r="E4303" s="17"/>
      <c r="F4303" s="14">
        <f t="shared" si="144"/>
        <v>0.3340323716411361</v>
      </c>
    </row>
    <row r="4304" spans="1:6" ht="12.75">
      <c r="A4304" s="17" t="s">
        <v>1384</v>
      </c>
      <c r="B4304" s="31">
        <v>313228500</v>
      </c>
      <c r="C4304" s="31"/>
      <c r="D4304" s="31">
        <v>86467790</v>
      </c>
      <c r="E4304" s="17"/>
      <c r="F4304" s="14">
        <f t="shared" si="144"/>
        <v>0.2760533923317961</v>
      </c>
    </row>
    <row r="4305" spans="1:6" ht="12.75">
      <c r="A4305" s="8" t="s">
        <v>2653</v>
      </c>
      <c r="B4305" s="37">
        <f>SUM(B4306:B4307)</f>
        <v>380423000</v>
      </c>
      <c r="C4305" s="37"/>
      <c r="D4305" s="37">
        <f>SUM(D4306:D4307)</f>
        <v>137238060</v>
      </c>
      <c r="E4305" s="37"/>
      <c r="F4305" s="10">
        <f t="shared" si="144"/>
        <v>0.3607512164091025</v>
      </c>
    </row>
    <row r="4306" spans="1:6" ht="12.75">
      <c r="A4306" s="17" t="s">
        <v>2654</v>
      </c>
      <c r="B4306" s="31">
        <v>76428000</v>
      </c>
      <c r="C4306" s="31"/>
      <c r="D4306" s="31">
        <v>30367530</v>
      </c>
      <c r="E4306" s="17"/>
      <c r="F4306" s="14">
        <f t="shared" si="144"/>
        <v>0.39733513895430994</v>
      </c>
    </row>
    <row r="4307" spans="1:6" ht="12.75">
      <c r="A4307" s="17" t="s">
        <v>2655</v>
      </c>
      <c r="B4307" s="31">
        <v>303995000</v>
      </c>
      <c r="C4307" s="31"/>
      <c r="D4307" s="31">
        <v>106870530</v>
      </c>
      <c r="E4307" s="17"/>
      <c r="F4307" s="14">
        <f t="shared" si="144"/>
        <v>0.3515535781838517</v>
      </c>
    </row>
    <row r="4308" spans="1:6" ht="12.75">
      <c r="A4308" s="8" t="s">
        <v>2656</v>
      </c>
      <c r="B4308" s="37">
        <f>SUM(B4309:B4314)</f>
        <v>1212765700</v>
      </c>
      <c r="C4308" s="37"/>
      <c r="D4308" s="37">
        <f>SUM(D4309:D4314)</f>
        <v>335576570</v>
      </c>
      <c r="E4308" s="37"/>
      <c r="F4308" s="10">
        <f t="shared" si="144"/>
        <v>0.2767035462826826</v>
      </c>
    </row>
    <row r="4309" spans="1:6" ht="12.75">
      <c r="A4309" s="17" t="s">
        <v>2657</v>
      </c>
      <c r="B4309" s="31">
        <v>97553200</v>
      </c>
      <c r="C4309" s="31"/>
      <c r="D4309" s="31">
        <v>29535960</v>
      </c>
      <c r="E4309" s="17"/>
      <c r="F4309" s="14">
        <f t="shared" si="144"/>
        <v>0.3027677205873308</v>
      </c>
    </row>
    <row r="4310" spans="1:6" ht="12.75">
      <c r="A4310" s="17" t="s">
        <v>2658</v>
      </c>
      <c r="B4310" s="31">
        <v>1096665900</v>
      </c>
      <c r="C4310" s="31"/>
      <c r="D4310" s="31">
        <v>300464920</v>
      </c>
      <c r="E4310" s="17"/>
      <c r="F4310" s="14">
        <f t="shared" si="144"/>
        <v>0.27398036174918905</v>
      </c>
    </row>
    <row r="4311" spans="1:6" ht="12.75">
      <c r="A4311" s="17" t="s">
        <v>2659</v>
      </c>
      <c r="B4311" s="31">
        <v>17112900</v>
      </c>
      <c r="C4311" s="31"/>
      <c r="D4311" s="31">
        <v>3962290</v>
      </c>
      <c r="E4311" s="17"/>
      <c r="F4311" s="14">
        <f t="shared" si="144"/>
        <v>0.2315381963314225</v>
      </c>
    </row>
    <row r="4312" spans="1:6" ht="12.75">
      <c r="A4312" s="17" t="s">
        <v>2469</v>
      </c>
      <c r="B4312" s="31">
        <v>927700</v>
      </c>
      <c r="C4312" s="31"/>
      <c r="D4312" s="31">
        <v>888400</v>
      </c>
      <c r="E4312" s="17"/>
      <c r="F4312" s="14">
        <f t="shared" si="144"/>
        <v>0.9576371671876684</v>
      </c>
    </row>
    <row r="4313" spans="1:6" ht="12.75">
      <c r="A4313" s="40" t="s">
        <v>2562</v>
      </c>
      <c r="B4313" s="31"/>
      <c r="C4313" s="31"/>
      <c r="D4313" s="31"/>
      <c r="E4313" s="17"/>
      <c r="F4313" s="14"/>
    </row>
    <row r="4314" spans="1:6" ht="12.75">
      <c r="A4314" s="17" t="s">
        <v>2471</v>
      </c>
      <c r="B4314" s="31">
        <v>506000</v>
      </c>
      <c r="C4314" s="31"/>
      <c r="D4314" s="31">
        <v>725000</v>
      </c>
      <c r="E4314" s="17"/>
      <c r="F4314" s="14">
        <f>SUM(D4314/B4314)</f>
        <v>1.4328063241106719</v>
      </c>
    </row>
    <row r="4315" spans="1:6" ht="12.75">
      <c r="A4315" s="40" t="s">
        <v>2562</v>
      </c>
      <c r="B4315" s="31"/>
      <c r="C4315" s="31"/>
      <c r="D4315" s="31"/>
      <c r="E4315" s="17"/>
      <c r="F4315" s="14"/>
    </row>
    <row r="4316" spans="1:6" ht="12.75">
      <c r="A4316" s="8" t="s">
        <v>2660</v>
      </c>
      <c r="B4316" s="37">
        <f>SUM(B4317:B4322)</f>
        <v>982280500</v>
      </c>
      <c r="C4316" s="37"/>
      <c r="D4316" s="37">
        <f>SUM(D4317:D4322)</f>
        <v>260717875</v>
      </c>
      <c r="E4316" s="37"/>
      <c r="F4316" s="10">
        <f aca="true" t="shared" si="145" ref="F4316:F4322">SUM(D4316/B4316)</f>
        <v>0.2654210024529653</v>
      </c>
    </row>
    <row r="4317" spans="1:6" ht="12.75">
      <c r="A4317" s="17" t="s">
        <v>56</v>
      </c>
      <c r="B4317" s="31">
        <v>1816900</v>
      </c>
      <c r="C4317" s="31"/>
      <c r="D4317" s="31">
        <v>550540</v>
      </c>
      <c r="E4317" s="17"/>
      <c r="F4317" s="14">
        <f t="shared" si="145"/>
        <v>0.30301062248885463</v>
      </c>
    </row>
    <row r="4318" spans="1:10" ht="12.75">
      <c r="A4318" s="17" t="s">
        <v>57</v>
      </c>
      <c r="B4318" s="31">
        <v>61687200</v>
      </c>
      <c r="C4318" s="31"/>
      <c r="D4318" s="31">
        <v>16812830</v>
      </c>
      <c r="E4318" s="17"/>
      <c r="F4318" s="14">
        <f t="shared" si="145"/>
        <v>0.27254973479101013</v>
      </c>
      <c r="H4318" s="31"/>
      <c r="I4318" s="31"/>
      <c r="J4318" s="31"/>
    </row>
    <row r="4319" spans="1:6" ht="12.75">
      <c r="A4319" s="17" t="s">
        <v>2661</v>
      </c>
      <c r="B4319" s="31">
        <v>7464000</v>
      </c>
      <c r="C4319" s="31"/>
      <c r="D4319" s="31">
        <v>2290660</v>
      </c>
      <c r="E4319" s="17"/>
      <c r="F4319" s="14">
        <f t="shared" si="145"/>
        <v>0.30689442658092175</v>
      </c>
    </row>
    <row r="4320" spans="1:6" ht="12.75">
      <c r="A4320" s="17" t="s">
        <v>282</v>
      </c>
      <c r="B4320" s="31">
        <v>829054100</v>
      </c>
      <c r="C4320" s="31"/>
      <c r="D4320" s="31">
        <v>216067845</v>
      </c>
      <c r="E4320" s="17"/>
      <c r="F4320" s="14">
        <f t="shared" si="145"/>
        <v>0.2606197170968698</v>
      </c>
    </row>
    <row r="4321" spans="1:6" ht="12.75">
      <c r="A4321" s="17" t="s">
        <v>2662</v>
      </c>
      <c r="B4321" s="31">
        <v>80958200</v>
      </c>
      <c r="C4321" s="31"/>
      <c r="D4321" s="31">
        <v>23111100</v>
      </c>
      <c r="E4321" s="17"/>
      <c r="F4321" s="14">
        <f t="shared" si="145"/>
        <v>0.28546953860140173</v>
      </c>
    </row>
    <row r="4322" spans="1:6" ht="12.75">
      <c r="A4322" s="17" t="s">
        <v>2662</v>
      </c>
      <c r="B4322" s="31">
        <v>1300100</v>
      </c>
      <c r="C4322" s="31"/>
      <c r="D4322" s="31">
        <v>1884900</v>
      </c>
      <c r="E4322" s="17"/>
      <c r="F4322" s="14">
        <f t="shared" si="145"/>
        <v>1.4498115529574649</v>
      </c>
    </row>
    <row r="4323" spans="1:6" ht="12.75">
      <c r="A4323" s="40" t="s">
        <v>2562</v>
      </c>
      <c r="B4323" s="31"/>
      <c r="C4323" s="31"/>
      <c r="D4323" s="31"/>
      <c r="E4323" s="17"/>
      <c r="F4323" s="14"/>
    </row>
    <row r="4324" spans="1:6" ht="12.75">
      <c r="A4324" s="40"/>
      <c r="B4324" s="31"/>
      <c r="C4324" s="31"/>
      <c r="D4324" s="31"/>
      <c r="E4324" s="17"/>
      <c r="F4324" s="14"/>
    </row>
    <row r="4325" spans="1:6" ht="12.75">
      <c r="A4325" s="46" t="s">
        <v>2622</v>
      </c>
      <c r="B4325" s="47"/>
      <c r="C4325" s="47"/>
      <c r="D4325" s="47"/>
      <c r="E4325" s="47"/>
      <c r="F4325" s="48"/>
    </row>
    <row r="4326" spans="1:6" ht="12.75">
      <c r="A4326" s="49"/>
      <c r="B4326" s="11"/>
      <c r="C4326" s="11"/>
      <c r="D4326" s="11"/>
      <c r="E4326" s="11"/>
      <c r="F4326" s="45"/>
    </row>
    <row r="4327" spans="1:6" ht="12.75">
      <c r="A4327" s="20" t="s">
        <v>1448</v>
      </c>
      <c r="B4327" s="5">
        <v>2003</v>
      </c>
      <c r="C4327" s="5" t="s">
        <v>1449</v>
      </c>
      <c r="D4327" s="5">
        <v>2003</v>
      </c>
      <c r="E4327" s="20"/>
      <c r="F4327" s="50"/>
    </row>
    <row r="4328" spans="1:6" ht="13.5" thickBot="1">
      <c r="A4328" s="51" t="s">
        <v>1450</v>
      </c>
      <c r="B4328" s="52" t="s">
        <v>1451</v>
      </c>
      <c r="C4328" s="51"/>
      <c r="D4328" s="51" t="s">
        <v>1452</v>
      </c>
      <c r="E4328" s="51"/>
      <c r="F4328" s="53" t="s">
        <v>1453</v>
      </c>
    </row>
    <row r="4329" spans="1:6" ht="12.75">
      <c r="A4329" s="40"/>
      <c r="B4329" s="31"/>
      <c r="C4329" s="31"/>
      <c r="D4329" s="31"/>
      <c r="E4329" s="17"/>
      <c r="F4329" s="14"/>
    </row>
    <row r="4330" spans="1:6" ht="12.75">
      <c r="A4330" s="8" t="s">
        <v>2663</v>
      </c>
      <c r="B4330" s="37">
        <f>SUM(B4331:B4335)</f>
        <v>444710300</v>
      </c>
      <c r="C4330" s="37"/>
      <c r="D4330" s="37">
        <f>SUM(D4331:D4335)</f>
        <v>181567290</v>
      </c>
      <c r="E4330" s="37"/>
      <c r="F4330" s="10">
        <f>SUM(D4330/B4330)</f>
        <v>0.40828217830799063</v>
      </c>
    </row>
    <row r="4331" spans="1:6" ht="12.75">
      <c r="A4331" s="17" t="s">
        <v>2664</v>
      </c>
      <c r="B4331" s="31">
        <v>295934200</v>
      </c>
      <c r="C4331" s="31"/>
      <c r="D4331" s="31">
        <v>73566610</v>
      </c>
      <c r="E4331" s="17"/>
      <c r="F4331" s="14">
        <f>SUM(D4331/B4331)</f>
        <v>0.24859110572552953</v>
      </c>
    </row>
    <row r="4332" spans="1:6" ht="12.75">
      <c r="A4332" s="17" t="s">
        <v>2665</v>
      </c>
      <c r="B4332" s="31">
        <v>99016900</v>
      </c>
      <c r="C4332" s="31"/>
      <c r="D4332" s="31">
        <v>30176770</v>
      </c>
      <c r="E4332" s="17"/>
      <c r="F4332" s="14">
        <f>SUM(D4332/B4332)</f>
        <v>0.3047638332446279</v>
      </c>
    </row>
    <row r="4333" spans="1:6" ht="12.75">
      <c r="A4333" s="17" t="s">
        <v>2666</v>
      </c>
      <c r="B4333" s="31">
        <v>9520000</v>
      </c>
      <c r="C4333" s="31"/>
      <c r="D4333" s="31">
        <v>17439710</v>
      </c>
      <c r="E4333" s="17"/>
      <c r="F4333" s="14">
        <f>SUM(D4333/B4333)</f>
        <v>1.8319023109243697</v>
      </c>
    </row>
    <row r="4334" spans="1:6" ht="12.75">
      <c r="A4334" s="40" t="s">
        <v>2627</v>
      </c>
      <c r="B4334" s="31"/>
      <c r="C4334" s="31"/>
      <c r="D4334" s="31"/>
      <c r="E4334" s="17"/>
      <c r="F4334" s="14"/>
    </row>
    <row r="4335" spans="1:6" ht="12.75">
      <c r="A4335" s="17" t="s">
        <v>2667</v>
      </c>
      <c r="B4335" s="31">
        <v>40239200</v>
      </c>
      <c r="C4335" s="31"/>
      <c r="D4335" s="31">
        <v>60384200</v>
      </c>
      <c r="E4335" s="17"/>
      <c r="F4335" s="14">
        <f>SUM(D4335/B4335)</f>
        <v>1.5006312252728682</v>
      </c>
    </row>
    <row r="4336" spans="1:6" ht="12.75">
      <c r="A4336" s="40" t="s">
        <v>2627</v>
      </c>
      <c r="B4336" s="17"/>
      <c r="C4336" s="17"/>
      <c r="D4336" s="17"/>
      <c r="E4336" s="17"/>
      <c r="F4336" s="14"/>
    </row>
    <row r="4337" spans="1:6" ht="12.75">
      <c r="A4337" s="8" t="s">
        <v>2668</v>
      </c>
      <c r="B4337" s="37">
        <f>SUM(B4338:B4344)</f>
        <v>490408800</v>
      </c>
      <c r="C4337" s="37"/>
      <c r="D4337" s="37">
        <f>SUM(D4338:D4344)</f>
        <v>125198950</v>
      </c>
      <c r="E4337" s="37"/>
      <c r="F4337" s="10">
        <f aca="true" t="shared" si="146" ref="F4337:F4344">SUM(D4337/B4337)</f>
        <v>0.25529507219283176</v>
      </c>
    </row>
    <row r="4338" spans="1:6" ht="12.75">
      <c r="A4338" s="17" t="s">
        <v>2669</v>
      </c>
      <c r="B4338" s="31">
        <v>7108200</v>
      </c>
      <c r="C4338" s="31"/>
      <c r="D4338" s="31">
        <v>1667060</v>
      </c>
      <c r="E4338" s="17"/>
      <c r="F4338" s="14">
        <f t="shared" si="146"/>
        <v>0.23452632171295124</v>
      </c>
    </row>
    <row r="4339" spans="1:6" ht="12.75">
      <c r="A4339" s="17" t="s">
        <v>2670</v>
      </c>
      <c r="B4339" s="31">
        <v>12876900</v>
      </c>
      <c r="C4339" s="31"/>
      <c r="D4339" s="31">
        <v>3179190</v>
      </c>
      <c r="E4339" s="17"/>
      <c r="F4339" s="14">
        <f t="shared" si="146"/>
        <v>0.24689094424900404</v>
      </c>
    </row>
    <row r="4340" spans="1:6" ht="12.75">
      <c r="A4340" s="17" t="s">
        <v>2671</v>
      </c>
      <c r="B4340" s="31">
        <v>198691600</v>
      </c>
      <c r="C4340" s="31"/>
      <c r="D4340" s="31">
        <v>51752130</v>
      </c>
      <c r="E4340" s="17"/>
      <c r="F4340" s="14">
        <f t="shared" si="146"/>
        <v>0.2604646094751867</v>
      </c>
    </row>
    <row r="4341" spans="1:6" ht="12.75">
      <c r="A4341" s="17" t="s">
        <v>2672</v>
      </c>
      <c r="B4341" s="31">
        <v>9948700</v>
      </c>
      <c r="C4341" s="31"/>
      <c r="D4341" s="31">
        <v>2529180</v>
      </c>
      <c r="E4341" s="17"/>
      <c r="F4341" s="14">
        <f t="shared" si="146"/>
        <v>0.25422215967915407</v>
      </c>
    </row>
    <row r="4342" spans="1:6" ht="12.75">
      <c r="A4342" s="17" t="s">
        <v>2673</v>
      </c>
      <c r="B4342" s="31">
        <v>190233600</v>
      </c>
      <c r="C4342" s="31"/>
      <c r="D4342" s="31">
        <v>45673340</v>
      </c>
      <c r="E4342" s="17"/>
      <c r="F4342" s="14">
        <f t="shared" si="146"/>
        <v>0.24009081466155296</v>
      </c>
    </row>
    <row r="4343" spans="1:6" ht="12.75">
      <c r="A4343" s="17" t="s">
        <v>2674</v>
      </c>
      <c r="B4343" s="31">
        <v>11883900</v>
      </c>
      <c r="C4343" s="31"/>
      <c r="D4343" s="31">
        <v>3221270</v>
      </c>
      <c r="E4343" s="17"/>
      <c r="F4343" s="14">
        <f t="shared" si="146"/>
        <v>0.27106168850293255</v>
      </c>
    </row>
    <row r="4344" spans="1:6" ht="12.75">
      <c r="A4344" s="17" t="s">
        <v>2675</v>
      </c>
      <c r="B4344" s="31">
        <v>59665900</v>
      </c>
      <c r="C4344" s="31"/>
      <c r="D4344" s="31">
        <v>17176780</v>
      </c>
      <c r="E4344" s="17"/>
      <c r="F4344" s="14">
        <f t="shared" si="146"/>
        <v>0.28788269346477635</v>
      </c>
    </row>
    <row r="4345" spans="1:6" ht="12.75">
      <c r="A4345" s="17"/>
      <c r="B4345" s="31"/>
      <c r="C4345" s="31"/>
      <c r="D4345" s="31"/>
      <c r="E4345" s="17"/>
      <c r="F4345" s="14"/>
    </row>
    <row r="4346" spans="1:6" ht="15.75">
      <c r="A4346" s="23" t="s">
        <v>1688</v>
      </c>
      <c r="B4346" s="37">
        <f>+B4230+B4239+B4242+B4246+B4250+B4254+A4346+B4347+B4260+B4270+B4278+B4289+B4299+B4300+B4305+B4308+B4316+B4330+B4337</f>
        <v>12717968900</v>
      </c>
      <c r="C4346" s="37"/>
      <c r="D4346" s="37">
        <f>+D4230+D4239+D4242+D4246+D4250+D4254+C4346+D4347+D4260+D4270+D4278+D4289+D4299+D4300+D4305+D4308+D4316+D4330+D4337</f>
        <v>3735590359</v>
      </c>
      <c r="E4346" s="37"/>
      <c r="F4346" s="10">
        <f>SUM(D4346/B4346)</f>
        <v>0.2937253887293277</v>
      </c>
    </row>
    <row r="4347" spans="1:6" ht="15.75">
      <c r="A4347" s="23"/>
      <c r="B4347" s="65"/>
      <c r="C4347" s="65"/>
      <c r="D4347" s="65"/>
      <c r="E4347" s="65"/>
      <c r="F4347" s="90"/>
    </row>
    <row r="4348" spans="1:4" ht="12.75">
      <c r="A4348" s="17" t="s">
        <v>2676</v>
      </c>
      <c r="B4348" s="17" t="s">
        <v>2677</v>
      </c>
      <c r="C4348" s="17"/>
      <c r="D4348" s="38" t="s">
        <v>544</v>
      </c>
    </row>
    <row r="4349" spans="1:4" ht="12.75">
      <c r="A4349" s="17" t="s">
        <v>2678</v>
      </c>
      <c r="B4349" s="17" t="s">
        <v>2679</v>
      </c>
      <c r="C4349" s="17"/>
      <c r="D4349" s="38" t="s">
        <v>1764</v>
      </c>
    </row>
    <row r="4351" spans="1:6" ht="12.75">
      <c r="A4351" s="46" t="s">
        <v>2680</v>
      </c>
      <c r="B4351" s="47"/>
      <c r="C4351" s="47"/>
      <c r="D4351" s="47"/>
      <c r="E4351" s="47"/>
      <c r="F4351" s="48"/>
    </row>
    <row r="4352" spans="1:6" ht="12.75">
      <c r="A4352" s="49"/>
      <c r="B4352" s="11"/>
      <c r="C4352" s="11"/>
      <c r="D4352" s="11"/>
      <c r="E4352" s="11"/>
      <c r="F4352" s="45"/>
    </row>
    <row r="4353" spans="1:6" ht="12.75">
      <c r="A4353" s="20" t="s">
        <v>1448</v>
      </c>
      <c r="B4353" s="5">
        <v>2003</v>
      </c>
      <c r="C4353" s="5" t="s">
        <v>1449</v>
      </c>
      <c r="D4353" s="5">
        <v>2003</v>
      </c>
      <c r="E4353" s="20"/>
      <c r="F4353" s="50"/>
    </row>
    <row r="4354" spans="1:6" ht="13.5" thickBot="1">
      <c r="A4354" s="51" t="s">
        <v>1450</v>
      </c>
      <c r="B4354" s="52" t="s">
        <v>1451</v>
      </c>
      <c r="C4354" s="51"/>
      <c r="D4354" s="51" t="s">
        <v>1452</v>
      </c>
      <c r="E4354" s="51"/>
      <c r="F4354" s="53" t="s">
        <v>1453</v>
      </c>
    </row>
    <row r="4355" spans="1:6" ht="12.75">
      <c r="A4355" s="11"/>
      <c r="B4355" s="13"/>
      <c r="C4355" s="13"/>
      <c r="D4355" s="13"/>
      <c r="E4355" s="11"/>
      <c r="F4355" s="45"/>
    </row>
    <row r="4356" spans="1:6" ht="12.75">
      <c r="A4356" s="8" t="s">
        <v>2681</v>
      </c>
      <c r="B4356" s="37">
        <f>SUM(B4357:B4367)</f>
        <v>292723900</v>
      </c>
      <c r="C4356" s="37"/>
      <c r="D4356" s="37">
        <f>SUM(D4357:D4367)</f>
        <v>72086528</v>
      </c>
      <c r="E4356" s="37"/>
      <c r="F4356" s="10">
        <f aca="true" t="shared" si="147" ref="F4356:F4361">SUM(D4356/B4356)</f>
        <v>0.2462611628227145</v>
      </c>
    </row>
    <row r="4357" spans="1:6" ht="12.75">
      <c r="A4357" s="17" t="s">
        <v>2198</v>
      </c>
      <c r="B4357" s="31">
        <v>46899900</v>
      </c>
      <c r="C4357" s="31"/>
      <c r="D4357" s="31">
        <v>16319840</v>
      </c>
      <c r="E4357" s="17"/>
      <c r="F4357" s="14">
        <f t="shared" si="147"/>
        <v>0.3479717440762134</v>
      </c>
    </row>
    <row r="4358" spans="1:6" ht="12.75">
      <c r="A4358" s="17" t="s">
        <v>2682</v>
      </c>
      <c r="B4358" s="31">
        <v>20227500</v>
      </c>
      <c r="C4358" s="31"/>
      <c r="D4358" s="31">
        <v>6715940</v>
      </c>
      <c r="E4358" s="17"/>
      <c r="F4358" s="14">
        <f t="shared" si="147"/>
        <v>0.3320202694351749</v>
      </c>
    </row>
    <row r="4359" spans="1:6" ht="12.75">
      <c r="A4359" s="17" t="s">
        <v>2683</v>
      </c>
      <c r="B4359" s="31">
        <v>18390500</v>
      </c>
      <c r="C4359" s="31"/>
      <c r="D4359" s="31">
        <v>6365635</v>
      </c>
      <c r="E4359" s="17"/>
      <c r="F4359" s="14">
        <f t="shared" si="147"/>
        <v>0.34613713602131535</v>
      </c>
    </row>
    <row r="4360" spans="1:6" ht="12.75">
      <c r="A4360" s="17" t="s">
        <v>2097</v>
      </c>
      <c r="B4360" s="31">
        <v>42419100</v>
      </c>
      <c r="C4360" s="31"/>
      <c r="D4360" s="31">
        <v>14010215</v>
      </c>
      <c r="E4360" s="17"/>
      <c r="F4360" s="14">
        <f t="shared" si="147"/>
        <v>0.33028081689616234</v>
      </c>
    </row>
    <row r="4361" spans="1:6" ht="12.75">
      <c r="A4361" s="17" t="s">
        <v>948</v>
      </c>
      <c r="B4361" s="31">
        <v>89883800</v>
      </c>
      <c r="C4361" s="31"/>
      <c r="D4361" s="31">
        <v>15278493</v>
      </c>
      <c r="E4361" s="17"/>
      <c r="F4361" s="14">
        <f t="shared" si="147"/>
        <v>0.1699804970417361</v>
      </c>
    </row>
    <row r="4362" spans="1:6" ht="12.75">
      <c r="A4362" s="40" t="s">
        <v>643</v>
      </c>
      <c r="B4362" s="31"/>
      <c r="C4362" s="31"/>
      <c r="D4362" s="31"/>
      <c r="E4362" s="17"/>
      <c r="F4362" s="14"/>
    </row>
    <row r="4363" spans="1:6" ht="12.75">
      <c r="A4363" s="17" t="s">
        <v>2684</v>
      </c>
      <c r="B4363" s="31">
        <v>49340600</v>
      </c>
      <c r="C4363" s="31"/>
      <c r="D4363" s="31">
        <v>8648421</v>
      </c>
      <c r="E4363" s="17"/>
      <c r="F4363" s="14">
        <f>SUM(D4363/B4363)</f>
        <v>0.17528001280892408</v>
      </c>
    </row>
    <row r="4364" spans="1:6" ht="12.75">
      <c r="A4364" s="40" t="s">
        <v>643</v>
      </c>
      <c r="B4364" s="31"/>
      <c r="C4364" s="31"/>
      <c r="D4364" s="31"/>
      <c r="E4364" s="17"/>
      <c r="F4364" s="14"/>
    </row>
    <row r="4365" spans="1:6" ht="12.75">
      <c r="A4365" s="17" t="s">
        <v>2685</v>
      </c>
      <c r="B4365" s="31">
        <v>15565700</v>
      </c>
      <c r="C4365" s="31"/>
      <c r="D4365" s="31">
        <v>2766615</v>
      </c>
      <c r="E4365" s="17"/>
      <c r="F4365" s="14">
        <f>SUM(D4365/B4365)</f>
        <v>0.17773791091952176</v>
      </c>
    </row>
    <row r="4366" spans="1:6" ht="12.75">
      <c r="A4366" s="40" t="s">
        <v>643</v>
      </c>
      <c r="B4366" s="31"/>
      <c r="C4366" s="31"/>
      <c r="D4366" s="31"/>
      <c r="E4366" s="17"/>
      <c r="F4366" s="14"/>
    </row>
    <row r="4367" spans="1:6" ht="12.75">
      <c r="A4367" s="17" t="s">
        <v>2686</v>
      </c>
      <c r="B4367" s="31">
        <v>9996800</v>
      </c>
      <c r="C4367" s="31"/>
      <c r="D4367" s="31">
        <v>1981369</v>
      </c>
      <c r="E4367" s="17"/>
      <c r="F4367" s="14">
        <f>SUM(D4367/B4367)</f>
        <v>0.1982003241037132</v>
      </c>
    </row>
    <row r="4368" spans="1:6" ht="12.75">
      <c r="A4368" s="40" t="s">
        <v>643</v>
      </c>
      <c r="B4368" s="31"/>
      <c r="C4368" s="31"/>
      <c r="D4368" s="31"/>
      <c r="E4368" s="17"/>
      <c r="F4368" s="14"/>
    </row>
    <row r="4369" spans="1:6" ht="12.75">
      <c r="A4369" s="8" t="s">
        <v>2687</v>
      </c>
      <c r="B4369" s="37">
        <f>SUM(B4370:B4382)</f>
        <v>795452800</v>
      </c>
      <c r="C4369" s="37"/>
      <c r="D4369" s="37">
        <f>SUM(D4370:D4382)</f>
        <v>253253418</v>
      </c>
      <c r="E4369" s="37"/>
      <c r="F4369" s="10">
        <f aca="true" t="shared" si="148" ref="F4369:F4382">SUM(D4369/B4369)</f>
        <v>0.31837642409455347</v>
      </c>
    </row>
    <row r="4370" spans="1:6" ht="12.75">
      <c r="A4370" s="17" t="s">
        <v>2688</v>
      </c>
      <c r="B4370" s="31">
        <v>75018000</v>
      </c>
      <c r="C4370" s="31"/>
      <c r="D4370" s="31">
        <v>24139365</v>
      </c>
      <c r="E4370" s="17"/>
      <c r="F4370" s="14">
        <f t="shared" si="148"/>
        <v>0.321780972566584</v>
      </c>
    </row>
    <row r="4371" spans="1:6" ht="12.75">
      <c r="A4371" s="17" t="s">
        <v>2124</v>
      </c>
      <c r="B4371" s="31">
        <v>60109800</v>
      </c>
      <c r="C4371" s="31"/>
      <c r="D4371" s="31">
        <v>19302485</v>
      </c>
      <c r="E4371" s="17"/>
      <c r="F4371" s="14">
        <f t="shared" si="148"/>
        <v>0.3211204329410512</v>
      </c>
    </row>
    <row r="4372" spans="1:6" ht="12.75">
      <c r="A4372" s="17" t="s">
        <v>2689</v>
      </c>
      <c r="B4372" s="31">
        <v>19228800</v>
      </c>
      <c r="C4372" s="31"/>
      <c r="D4372" s="31">
        <v>6960845</v>
      </c>
      <c r="E4372" s="17"/>
      <c r="F4372" s="14">
        <f t="shared" si="148"/>
        <v>0.3620010089033117</v>
      </c>
    </row>
    <row r="4373" spans="1:6" ht="12.75">
      <c r="A4373" s="17" t="s">
        <v>2690</v>
      </c>
      <c r="B4373" s="31">
        <v>50606500</v>
      </c>
      <c r="C4373" s="31"/>
      <c r="D4373" s="31">
        <v>14676125</v>
      </c>
      <c r="E4373" s="17"/>
      <c r="F4373" s="14">
        <f t="shared" si="148"/>
        <v>0.2900047424737929</v>
      </c>
    </row>
    <row r="4374" spans="1:6" ht="12.75">
      <c r="A4374" s="17" t="s">
        <v>2691</v>
      </c>
      <c r="B4374" s="31">
        <v>25701700</v>
      </c>
      <c r="C4374" s="31"/>
      <c r="D4374" s="31">
        <v>8803550</v>
      </c>
      <c r="E4374" s="17"/>
      <c r="F4374" s="14">
        <f t="shared" si="148"/>
        <v>0.3425279261683079</v>
      </c>
    </row>
    <row r="4375" spans="1:6" ht="12.75">
      <c r="A4375" s="17" t="s">
        <v>171</v>
      </c>
      <c r="B4375" s="31">
        <v>58789300</v>
      </c>
      <c r="C4375" s="31"/>
      <c r="D4375" s="31">
        <v>17657635</v>
      </c>
      <c r="E4375" s="17"/>
      <c r="F4375" s="14">
        <f t="shared" si="148"/>
        <v>0.30035457132505405</v>
      </c>
    </row>
    <row r="4376" spans="1:6" ht="12.75">
      <c r="A4376" s="17" t="s">
        <v>1005</v>
      </c>
      <c r="B4376" s="31">
        <v>9192000</v>
      </c>
      <c r="C4376" s="31"/>
      <c r="D4376" s="31">
        <v>3198960</v>
      </c>
      <c r="E4376" s="17"/>
      <c r="F4376" s="14">
        <f t="shared" si="148"/>
        <v>0.34801566579634463</v>
      </c>
    </row>
    <row r="4377" spans="1:6" ht="12.75">
      <c r="A4377" s="17" t="s">
        <v>1006</v>
      </c>
      <c r="B4377" s="31">
        <v>53058600</v>
      </c>
      <c r="C4377" s="31"/>
      <c r="D4377" s="31">
        <v>16591835</v>
      </c>
      <c r="E4377" s="17"/>
      <c r="F4377" s="14">
        <f t="shared" si="148"/>
        <v>0.3127077420060084</v>
      </c>
    </row>
    <row r="4378" spans="1:6" ht="12.75">
      <c r="A4378" s="17" t="s">
        <v>1007</v>
      </c>
      <c r="B4378" s="31">
        <v>88051000</v>
      </c>
      <c r="C4378" s="31"/>
      <c r="D4378" s="31">
        <v>23199210</v>
      </c>
      <c r="E4378" s="17"/>
      <c r="F4378" s="14">
        <f t="shared" si="148"/>
        <v>0.263474690804193</v>
      </c>
    </row>
    <row r="4379" spans="1:6" ht="12.75">
      <c r="A4379" s="17" t="s">
        <v>1008</v>
      </c>
      <c r="B4379" s="31">
        <v>59323700</v>
      </c>
      <c r="C4379" s="31"/>
      <c r="D4379" s="31">
        <v>20761328</v>
      </c>
      <c r="E4379" s="17"/>
      <c r="F4379" s="14">
        <f t="shared" si="148"/>
        <v>0.34996684293124</v>
      </c>
    </row>
    <row r="4380" spans="1:6" ht="12.75">
      <c r="A4380" s="17" t="s">
        <v>2816</v>
      </c>
      <c r="B4380" s="31">
        <v>175637100</v>
      </c>
      <c r="C4380" s="31"/>
      <c r="D4380" s="31">
        <v>59470220</v>
      </c>
      <c r="E4380" s="17"/>
      <c r="F4380" s="14">
        <f t="shared" si="148"/>
        <v>0.3385971414923157</v>
      </c>
    </row>
    <row r="4381" spans="1:6" ht="12.75">
      <c r="A4381" s="17" t="s">
        <v>40</v>
      </c>
      <c r="B4381" s="31">
        <v>106969500</v>
      </c>
      <c r="C4381" s="31"/>
      <c r="D4381" s="31">
        <v>34285550</v>
      </c>
      <c r="E4381" s="17"/>
      <c r="F4381" s="14">
        <f t="shared" si="148"/>
        <v>0.3205170632750457</v>
      </c>
    </row>
    <row r="4382" spans="1:6" ht="12.75">
      <c r="A4382" s="17" t="s">
        <v>365</v>
      </c>
      <c r="B4382" s="31">
        <v>13766800</v>
      </c>
      <c r="C4382" s="31"/>
      <c r="D4382" s="31">
        <v>4206310</v>
      </c>
      <c r="E4382" s="17"/>
      <c r="F4382" s="14">
        <f t="shared" si="148"/>
        <v>0.30554014004706975</v>
      </c>
    </row>
    <row r="4383" spans="1:6" ht="12.75">
      <c r="A4383" s="17"/>
      <c r="B4383" s="31"/>
      <c r="C4383" s="31"/>
      <c r="D4383" s="31"/>
      <c r="E4383" s="17"/>
      <c r="F4383" s="14"/>
    </row>
    <row r="4384" spans="1:6" ht="12.75">
      <c r="A4384" s="17"/>
      <c r="B4384" s="17"/>
      <c r="C4384" s="17"/>
      <c r="D4384" s="17"/>
      <c r="E4384" s="17"/>
      <c r="F4384" s="14"/>
    </row>
    <row r="4385" spans="1:6" ht="15.75">
      <c r="A4385" s="23" t="s">
        <v>1688</v>
      </c>
      <c r="B4385" s="37">
        <f>+B4356+B4369</f>
        <v>1088176700</v>
      </c>
      <c r="C4385" s="37"/>
      <c r="D4385" s="37">
        <f>+D4356+D4369</f>
        <v>325339946</v>
      </c>
      <c r="E4385" s="37"/>
      <c r="F4385" s="10">
        <f>SUM(D4385/B4385)</f>
        <v>0.29897712935775966</v>
      </c>
    </row>
    <row r="4386" spans="1:6" ht="12.75">
      <c r="A4386" s="17"/>
      <c r="B4386" s="17"/>
      <c r="C4386" s="17"/>
      <c r="D4386" s="17"/>
      <c r="E4386" s="17"/>
      <c r="F4386" s="14"/>
    </row>
    <row r="4388" spans="1:4" ht="12.75">
      <c r="A4388" s="17" t="s">
        <v>1009</v>
      </c>
      <c r="B4388" s="17" t="s">
        <v>1010</v>
      </c>
      <c r="C4388" s="17"/>
      <c r="D4388" s="38" t="s">
        <v>1843</v>
      </c>
    </row>
    <row r="4389" spans="1:4" ht="12.75">
      <c r="A4389" s="17" t="s">
        <v>1011</v>
      </c>
      <c r="B4389" s="17" t="s">
        <v>1010</v>
      </c>
      <c r="C4389" s="17"/>
      <c r="D4389" s="38" t="s">
        <v>1843</v>
      </c>
    </row>
    <row r="4390" spans="1:4" ht="12.75">
      <c r="A4390" s="17" t="s">
        <v>1012</v>
      </c>
      <c r="B4390" s="17" t="s">
        <v>1010</v>
      </c>
      <c r="C4390" s="17"/>
      <c r="D4390" s="38" t="s">
        <v>1843</v>
      </c>
    </row>
    <row r="4391" spans="1:4" ht="12.75">
      <c r="A4391" s="17" t="s">
        <v>1013</v>
      </c>
      <c r="B4391" s="17" t="s">
        <v>2704</v>
      </c>
      <c r="C4391" s="17"/>
      <c r="D4391" s="38" t="s">
        <v>2331</v>
      </c>
    </row>
    <row r="4392" spans="1:4" ht="12.75">
      <c r="A4392" s="17" t="s">
        <v>2705</v>
      </c>
      <c r="B4392" s="17" t="s">
        <v>2706</v>
      </c>
      <c r="C4392" s="17"/>
      <c r="D4392" s="38" t="s">
        <v>2331</v>
      </c>
    </row>
    <row r="4393" spans="1:4" ht="12.75">
      <c r="A4393" s="17" t="s">
        <v>2707</v>
      </c>
      <c r="B4393" s="17" t="s">
        <v>2708</v>
      </c>
      <c r="C4393" s="17"/>
      <c r="D4393" s="38" t="s">
        <v>2619</v>
      </c>
    </row>
    <row r="4394" spans="1:4" ht="12.75">
      <c r="A4394" s="17" t="s">
        <v>2709</v>
      </c>
      <c r="B4394" s="17" t="s">
        <v>2708</v>
      </c>
      <c r="C4394" s="17"/>
      <c r="D4394" s="38" t="s">
        <v>2619</v>
      </c>
    </row>
    <row r="4395" spans="1:5" ht="12.75">
      <c r="A4395" s="17"/>
      <c r="B4395" s="17"/>
      <c r="C4395" s="17"/>
      <c r="D4395" s="17"/>
      <c r="E4395" s="38"/>
    </row>
    <row r="4396" spans="1:5" ht="12.75">
      <c r="A4396" s="17"/>
      <c r="B4396" s="17"/>
      <c r="C4396" s="17"/>
      <c r="D4396" s="17"/>
      <c r="E4396" s="38"/>
    </row>
    <row r="4397" spans="1:6" ht="12.75">
      <c r="A4397" s="46" t="s">
        <v>2710</v>
      </c>
      <c r="B4397" s="47"/>
      <c r="C4397" s="47"/>
      <c r="D4397" s="47"/>
      <c r="E4397" s="47"/>
      <c r="F4397" s="48"/>
    </row>
    <row r="4398" spans="1:6" ht="12.75">
      <c r="A4398" s="49"/>
      <c r="B4398" s="11"/>
      <c r="C4398" s="11"/>
      <c r="D4398" s="11"/>
      <c r="E4398" s="11"/>
      <c r="F4398" s="45"/>
    </row>
    <row r="4399" spans="1:6" ht="12.75">
      <c r="A4399" s="20" t="s">
        <v>1448</v>
      </c>
      <c r="B4399" s="5">
        <v>2003</v>
      </c>
      <c r="C4399" s="5" t="s">
        <v>1449</v>
      </c>
      <c r="D4399" s="5">
        <v>2003</v>
      </c>
      <c r="E4399" s="20"/>
      <c r="F4399" s="50"/>
    </row>
    <row r="4400" spans="1:6" ht="13.5" thickBot="1">
      <c r="A4400" s="51" t="s">
        <v>1450</v>
      </c>
      <c r="B4400" s="52" t="s">
        <v>1451</v>
      </c>
      <c r="C4400" s="51"/>
      <c r="D4400" s="51" t="s">
        <v>1452</v>
      </c>
      <c r="E4400" s="51"/>
      <c r="F4400" s="53" t="s">
        <v>1453</v>
      </c>
    </row>
    <row r="4401" spans="1:6" ht="12.75">
      <c r="A4401" s="11"/>
      <c r="B4401" s="13"/>
      <c r="C4401" s="13"/>
      <c r="D4401" s="13"/>
      <c r="E4401" s="11"/>
      <c r="F4401" s="45"/>
    </row>
    <row r="4402" spans="1:6" ht="12.75">
      <c r="A4402" s="8" t="s">
        <v>2711</v>
      </c>
      <c r="B4402" s="37">
        <f>SUM(B4403:B4405)</f>
        <v>1804114400</v>
      </c>
      <c r="C4402" s="37"/>
      <c r="D4402" s="37">
        <f>SUM(D4403:D4405)</f>
        <v>1965631810</v>
      </c>
      <c r="E4402" s="37"/>
      <c r="F4402" s="10">
        <f aca="true" t="shared" si="149" ref="F4402:F4449">SUM(D4402/B4402)</f>
        <v>1.0895272550343813</v>
      </c>
    </row>
    <row r="4403" spans="1:6" ht="12.75">
      <c r="A4403" s="17" t="s">
        <v>2606</v>
      </c>
      <c r="B4403" s="31">
        <v>962637400</v>
      </c>
      <c r="C4403" s="31"/>
      <c r="D4403" s="31">
        <v>1037186990</v>
      </c>
      <c r="E4403" s="17"/>
      <c r="F4403" s="14">
        <f t="shared" si="149"/>
        <v>1.077443064231662</v>
      </c>
    </row>
    <row r="4404" spans="1:6" ht="12.75">
      <c r="A4404" s="17" t="s">
        <v>2712</v>
      </c>
      <c r="B4404" s="31">
        <v>43970400</v>
      </c>
      <c r="C4404" s="31"/>
      <c r="D4404" s="31">
        <v>52998910</v>
      </c>
      <c r="E4404" s="17"/>
      <c r="F4404" s="14">
        <f t="shared" si="149"/>
        <v>1.205331541218638</v>
      </c>
    </row>
    <row r="4405" spans="1:6" ht="12.75">
      <c r="A4405" s="17" t="s">
        <v>2713</v>
      </c>
      <c r="B4405" s="31">
        <v>797506600</v>
      </c>
      <c r="C4405" s="31"/>
      <c r="D4405" s="31">
        <v>875445910</v>
      </c>
      <c r="E4405" s="17"/>
      <c r="F4405" s="14">
        <f t="shared" si="149"/>
        <v>1.0977287335302304</v>
      </c>
    </row>
    <row r="4406" spans="1:6" ht="12.75">
      <c r="A4406" s="8" t="s">
        <v>2714</v>
      </c>
      <c r="B4406" s="37">
        <f>SUM(B4407:B4412)</f>
        <v>1688746900</v>
      </c>
      <c r="C4406" s="37"/>
      <c r="D4406" s="37">
        <f>SUM(D4407:D4412)</f>
        <v>1859431540</v>
      </c>
      <c r="E4406" s="37"/>
      <c r="F4406" s="10">
        <f t="shared" si="149"/>
        <v>1.1010717710273814</v>
      </c>
    </row>
    <row r="4407" spans="1:6" ht="12.75">
      <c r="A4407" s="17" t="s">
        <v>2715</v>
      </c>
      <c r="B4407" s="31">
        <v>103603200</v>
      </c>
      <c r="C4407" s="31"/>
      <c r="D4407" s="31">
        <v>119175580</v>
      </c>
      <c r="E4407" s="17"/>
      <c r="F4407" s="14">
        <f t="shared" si="149"/>
        <v>1.150307905547319</v>
      </c>
    </row>
    <row r="4408" spans="1:6" ht="12.75">
      <c r="A4408" s="17" t="s">
        <v>2716</v>
      </c>
      <c r="B4408" s="31">
        <v>50276900</v>
      </c>
      <c r="C4408" s="31"/>
      <c r="D4408" s="31">
        <v>57071020</v>
      </c>
      <c r="E4408" s="17"/>
      <c r="F4408" s="14">
        <f t="shared" si="149"/>
        <v>1.1351340277542967</v>
      </c>
    </row>
    <row r="4409" spans="1:6" ht="12.75">
      <c r="A4409" s="17" t="s">
        <v>2717</v>
      </c>
      <c r="B4409" s="31">
        <v>48324300</v>
      </c>
      <c r="C4409" s="31"/>
      <c r="D4409" s="31">
        <v>51084620</v>
      </c>
      <c r="E4409" s="17"/>
      <c r="F4409" s="14">
        <f t="shared" si="149"/>
        <v>1.0571207446357216</v>
      </c>
    </row>
    <row r="4410" spans="1:6" ht="12.75">
      <c r="A4410" s="17" t="s">
        <v>2930</v>
      </c>
      <c r="B4410" s="31">
        <v>200235500</v>
      </c>
      <c r="C4410" s="31"/>
      <c r="D4410" s="31">
        <v>211516520</v>
      </c>
      <c r="E4410" s="17"/>
      <c r="F4410" s="14">
        <f t="shared" si="149"/>
        <v>1.0563387611087944</v>
      </c>
    </row>
    <row r="4411" spans="1:6" ht="12.75">
      <c r="A4411" s="17" t="s">
        <v>2718</v>
      </c>
      <c r="B4411" s="31">
        <v>20809900</v>
      </c>
      <c r="C4411" s="31"/>
      <c r="D4411" s="31">
        <v>23205130</v>
      </c>
      <c r="E4411" s="17"/>
      <c r="F4411" s="14">
        <f t="shared" si="149"/>
        <v>1.115100505048078</v>
      </c>
    </row>
    <row r="4412" spans="1:6" ht="12.75">
      <c r="A4412" s="17" t="s">
        <v>2719</v>
      </c>
      <c r="B4412" s="31">
        <v>1265497100</v>
      </c>
      <c r="C4412" s="31"/>
      <c r="D4412" s="31">
        <v>1397378670</v>
      </c>
      <c r="E4412" s="17"/>
      <c r="F4412" s="14">
        <f t="shared" si="149"/>
        <v>1.104213253432189</v>
      </c>
    </row>
    <row r="4413" spans="1:6" ht="12.75">
      <c r="A4413" s="8" t="s">
        <v>2720</v>
      </c>
      <c r="B4413" s="37">
        <f>SUM(B4414:B4416)</f>
        <v>808443700</v>
      </c>
      <c r="C4413" s="37"/>
      <c r="D4413" s="37">
        <f>SUM(D4414:D4416)</f>
        <v>891066120</v>
      </c>
      <c r="E4413" s="37"/>
      <c r="F4413" s="10">
        <f t="shared" si="149"/>
        <v>1.1021993491940132</v>
      </c>
    </row>
    <row r="4414" spans="1:6" ht="12.75">
      <c r="A4414" s="17" t="s">
        <v>2721</v>
      </c>
      <c r="B4414" s="31">
        <v>55612200</v>
      </c>
      <c r="C4414" s="31"/>
      <c r="D4414" s="31">
        <v>60041000</v>
      </c>
      <c r="E4414" s="17"/>
      <c r="F4414" s="14">
        <f t="shared" si="149"/>
        <v>1.0796372019089338</v>
      </c>
    </row>
    <row r="4415" spans="1:6" ht="12.75">
      <c r="A4415" s="17" t="s">
        <v>2722</v>
      </c>
      <c r="B4415" s="31">
        <v>649746800</v>
      </c>
      <c r="C4415" s="31"/>
      <c r="D4415" s="31">
        <v>720513030</v>
      </c>
      <c r="E4415" s="17"/>
      <c r="F4415" s="14">
        <f t="shared" si="149"/>
        <v>1.1089135490932776</v>
      </c>
    </row>
    <row r="4416" spans="1:6" ht="12.75">
      <c r="A4416" s="17" t="s">
        <v>40</v>
      </c>
      <c r="B4416" s="31">
        <v>103084700</v>
      </c>
      <c r="C4416" s="31"/>
      <c r="D4416" s="31">
        <v>110512090</v>
      </c>
      <c r="E4416" s="17"/>
      <c r="F4416" s="14">
        <f t="shared" si="149"/>
        <v>1.0720513325449847</v>
      </c>
    </row>
    <row r="4417" spans="1:6" ht="12.75">
      <c r="A4417" s="8" t="s">
        <v>2723</v>
      </c>
      <c r="B4417" s="37">
        <f>SUM(B4418:B4423)</f>
        <v>685105500</v>
      </c>
      <c r="C4417" s="37"/>
      <c r="D4417" s="37">
        <f>SUM(D4418:D4423)</f>
        <v>770549390</v>
      </c>
      <c r="E4417" s="37"/>
      <c r="F4417" s="10">
        <f t="shared" si="149"/>
        <v>1.124716397693494</v>
      </c>
    </row>
    <row r="4418" spans="1:6" ht="12.75">
      <c r="A4418" s="17" t="s">
        <v>2724</v>
      </c>
      <c r="B4418" s="31">
        <v>22129700</v>
      </c>
      <c r="C4418" s="31"/>
      <c r="D4418" s="31">
        <v>25853660</v>
      </c>
      <c r="E4418" s="17"/>
      <c r="F4418" s="14">
        <f t="shared" si="149"/>
        <v>1.1682788289041424</v>
      </c>
    </row>
    <row r="4419" spans="1:6" ht="12.75">
      <c r="A4419" s="17" t="s">
        <v>2725</v>
      </c>
      <c r="B4419" s="31">
        <v>62662600</v>
      </c>
      <c r="C4419" s="31"/>
      <c r="D4419" s="31">
        <v>65539900</v>
      </c>
      <c r="E4419" s="17"/>
      <c r="F4419" s="14">
        <f t="shared" si="149"/>
        <v>1.045917341444498</v>
      </c>
    </row>
    <row r="4420" spans="1:6" ht="12.75">
      <c r="A4420" s="17" t="s">
        <v>2726</v>
      </c>
      <c r="B4420" s="31">
        <v>275423700</v>
      </c>
      <c r="C4420" s="31"/>
      <c r="D4420" s="31">
        <v>314720840</v>
      </c>
      <c r="E4420" s="17"/>
      <c r="F4420" s="14">
        <f t="shared" si="149"/>
        <v>1.1426788616956347</v>
      </c>
    </row>
    <row r="4421" spans="1:6" ht="12.75">
      <c r="A4421" s="17" t="s">
        <v>2727</v>
      </c>
      <c r="B4421" s="31">
        <v>259667500</v>
      </c>
      <c r="C4421" s="31"/>
      <c r="D4421" s="31">
        <v>285288190</v>
      </c>
      <c r="E4421" s="17"/>
      <c r="F4421" s="14">
        <f t="shared" si="149"/>
        <v>1.0986672956762014</v>
      </c>
    </row>
    <row r="4422" spans="1:6" ht="12.75">
      <c r="A4422" s="17" t="s">
        <v>2728</v>
      </c>
      <c r="B4422" s="31">
        <v>58696300</v>
      </c>
      <c r="C4422" s="31"/>
      <c r="D4422" s="31">
        <v>72067640</v>
      </c>
      <c r="E4422" s="17"/>
      <c r="F4422" s="14">
        <f t="shared" si="149"/>
        <v>1.2278055005170683</v>
      </c>
    </row>
    <row r="4423" spans="1:6" ht="12.75">
      <c r="A4423" s="17" t="s">
        <v>2729</v>
      </c>
      <c r="B4423" s="31">
        <v>6525700</v>
      </c>
      <c r="C4423" s="31"/>
      <c r="D4423" s="31">
        <v>7079160</v>
      </c>
      <c r="E4423" s="17"/>
      <c r="F4423" s="14">
        <f t="shared" si="149"/>
        <v>1.0848123572950028</v>
      </c>
    </row>
    <row r="4424" spans="1:6" ht="12.75">
      <c r="A4424" s="8" t="s">
        <v>2730</v>
      </c>
      <c r="B4424" s="37">
        <f>SUM(B4425)</f>
        <v>623296000</v>
      </c>
      <c r="C4424" s="37"/>
      <c r="D4424" s="37">
        <f>SUM(D4425)</f>
        <v>730106151</v>
      </c>
      <c r="E4424" s="37"/>
      <c r="F4424" s="10">
        <f t="shared" si="149"/>
        <v>1.1713634469016325</v>
      </c>
    </row>
    <row r="4425" spans="1:6" ht="12.75">
      <c r="A4425" s="17" t="s">
        <v>2731</v>
      </c>
      <c r="B4425" s="31">
        <v>623296000</v>
      </c>
      <c r="C4425" s="31"/>
      <c r="D4425" s="31">
        <v>730106151</v>
      </c>
      <c r="E4425" s="17"/>
      <c r="F4425" s="14">
        <f t="shared" si="149"/>
        <v>1.1713634469016325</v>
      </c>
    </row>
    <row r="4426" spans="1:6" ht="12.75">
      <c r="A4426" s="8" t="s">
        <v>2732</v>
      </c>
      <c r="B4426" s="37">
        <f>SUM(B4427:B4432)</f>
        <v>735321300</v>
      </c>
      <c r="C4426" s="37"/>
      <c r="D4426" s="37">
        <f>SUM(D4427:D4432)</f>
        <v>790720910</v>
      </c>
      <c r="E4426" s="37"/>
      <c r="F4426" s="10">
        <f t="shared" si="149"/>
        <v>1.0753406844055788</v>
      </c>
    </row>
    <row r="4427" spans="1:6" ht="12.75">
      <c r="A4427" s="17" t="s">
        <v>217</v>
      </c>
      <c r="B4427" s="31">
        <v>212079500</v>
      </c>
      <c r="C4427" s="31"/>
      <c r="D4427" s="31">
        <v>231942450</v>
      </c>
      <c r="E4427" s="17"/>
      <c r="F4427" s="14">
        <f t="shared" si="149"/>
        <v>1.0936580386128787</v>
      </c>
    </row>
    <row r="4428" spans="1:6" ht="12.75">
      <c r="A4428" s="17" t="s">
        <v>2733</v>
      </c>
      <c r="B4428" s="31">
        <v>311543800</v>
      </c>
      <c r="C4428" s="31"/>
      <c r="D4428" s="31">
        <v>319774630</v>
      </c>
      <c r="E4428" s="17"/>
      <c r="F4428" s="14">
        <f t="shared" si="149"/>
        <v>1.0264194954288932</v>
      </c>
    </row>
    <row r="4429" spans="1:6" ht="12.75">
      <c r="A4429" s="17" t="s">
        <v>2734</v>
      </c>
      <c r="B4429" s="31">
        <v>64670100</v>
      </c>
      <c r="C4429" s="31"/>
      <c r="D4429" s="31">
        <v>71778680</v>
      </c>
      <c r="E4429" s="17"/>
      <c r="F4429" s="14">
        <f t="shared" si="149"/>
        <v>1.1099206588516177</v>
      </c>
    </row>
    <row r="4430" spans="1:6" ht="12.75">
      <c r="A4430" s="17" t="s">
        <v>1396</v>
      </c>
      <c r="B4430" s="31">
        <v>38876300</v>
      </c>
      <c r="C4430" s="31"/>
      <c r="D4430" s="31">
        <v>44739830</v>
      </c>
      <c r="E4430" s="17"/>
      <c r="F4430" s="14">
        <f t="shared" si="149"/>
        <v>1.1508253100217871</v>
      </c>
    </row>
    <row r="4431" spans="1:6" ht="12.75">
      <c r="A4431" s="17" t="s">
        <v>1055</v>
      </c>
      <c r="B4431" s="31">
        <v>96631600</v>
      </c>
      <c r="C4431" s="31"/>
      <c r="D4431" s="31">
        <v>108460550</v>
      </c>
      <c r="E4431" s="17"/>
      <c r="F4431" s="14">
        <f t="shared" si="149"/>
        <v>1.1224128545941494</v>
      </c>
    </row>
    <row r="4432" spans="1:6" ht="12.75">
      <c r="A4432" s="17" t="s">
        <v>2735</v>
      </c>
      <c r="B4432" s="31">
        <v>11520000</v>
      </c>
      <c r="C4432" s="31"/>
      <c r="D4432" s="31">
        <v>14024770</v>
      </c>
      <c r="E4432" s="17"/>
      <c r="F4432" s="14">
        <f t="shared" si="149"/>
        <v>1.2174279513888888</v>
      </c>
    </row>
    <row r="4433" spans="1:6" ht="12.75">
      <c r="A4433" s="8" t="s">
        <v>2736</v>
      </c>
      <c r="B4433" s="37">
        <f>SUM(B4434:B4440)</f>
        <v>828801500</v>
      </c>
      <c r="C4433" s="37"/>
      <c r="D4433" s="37">
        <f>SUM(D4434:D4440)</f>
        <v>908909775</v>
      </c>
      <c r="E4433" s="37"/>
      <c r="F4433" s="10">
        <f t="shared" si="149"/>
        <v>1.0966555622787846</v>
      </c>
    </row>
    <row r="4434" spans="1:6" ht="12.75">
      <c r="A4434" s="17" t="s">
        <v>2977</v>
      </c>
      <c r="B4434" s="31">
        <v>261489400</v>
      </c>
      <c r="C4434" s="31"/>
      <c r="D4434" s="31">
        <v>280527147</v>
      </c>
      <c r="E4434" s="17"/>
      <c r="F4434" s="14">
        <f t="shared" si="149"/>
        <v>1.0728050429577642</v>
      </c>
    </row>
    <row r="4435" spans="1:6" ht="12.75">
      <c r="A4435" s="17" t="s">
        <v>2737</v>
      </c>
      <c r="B4435" s="31">
        <v>80451600</v>
      </c>
      <c r="C4435" s="31"/>
      <c r="D4435" s="31">
        <v>88172655</v>
      </c>
      <c r="E4435" s="17"/>
      <c r="F4435" s="14">
        <f t="shared" si="149"/>
        <v>1.0959714287845115</v>
      </c>
    </row>
    <row r="4436" spans="1:6" ht="12.75">
      <c r="A4436" s="17" t="s">
        <v>113</v>
      </c>
      <c r="B4436" s="31">
        <v>171357800</v>
      </c>
      <c r="C4436" s="31"/>
      <c r="D4436" s="31">
        <v>195389280</v>
      </c>
      <c r="E4436" s="17"/>
      <c r="F4436" s="14">
        <f t="shared" si="149"/>
        <v>1.1402415297115158</v>
      </c>
    </row>
    <row r="4437" spans="1:6" ht="12.75">
      <c r="A4437" s="17" t="s">
        <v>2738</v>
      </c>
      <c r="B4437" s="31">
        <v>13619600</v>
      </c>
      <c r="C4437" s="31"/>
      <c r="D4437" s="31">
        <v>15674950</v>
      </c>
      <c r="E4437" s="17"/>
      <c r="F4437" s="14">
        <f t="shared" si="149"/>
        <v>1.150911186818996</v>
      </c>
    </row>
    <row r="4438" spans="1:6" ht="12.75">
      <c r="A4438" s="17" t="s">
        <v>2739</v>
      </c>
      <c r="B4438" s="31">
        <v>121549200</v>
      </c>
      <c r="C4438" s="31"/>
      <c r="D4438" s="31">
        <v>128687320</v>
      </c>
      <c r="E4438" s="17"/>
      <c r="F4438" s="14">
        <f t="shared" si="149"/>
        <v>1.0587261783705693</v>
      </c>
    </row>
    <row r="4439" spans="1:6" ht="12.75">
      <c r="A4439" s="17" t="s">
        <v>382</v>
      </c>
      <c r="B4439" s="31">
        <v>170074600</v>
      </c>
      <c r="C4439" s="31"/>
      <c r="D4439" s="31">
        <v>188981283</v>
      </c>
      <c r="E4439" s="17"/>
      <c r="F4439" s="14">
        <f t="shared" si="149"/>
        <v>1.1111669996577973</v>
      </c>
    </row>
    <row r="4440" spans="1:6" ht="12.75">
      <c r="A4440" s="17" t="s">
        <v>2740</v>
      </c>
      <c r="B4440" s="31">
        <v>10259300</v>
      </c>
      <c r="C4440" s="31"/>
      <c r="D4440" s="31">
        <v>11477140</v>
      </c>
      <c r="E4440" s="17"/>
      <c r="F4440" s="14">
        <f t="shared" si="149"/>
        <v>1.1187059545972922</v>
      </c>
    </row>
    <row r="4441" spans="1:6" ht="12.75">
      <c r="A4441" s="8" t="s">
        <v>2741</v>
      </c>
      <c r="B4441" s="37">
        <f>SUM(B4442:B4449)</f>
        <v>1223437700</v>
      </c>
      <c r="C4441" s="37"/>
      <c r="D4441" s="37">
        <f>SUM(D4442:D4449)</f>
        <v>1353248851</v>
      </c>
      <c r="E4441" s="37"/>
      <c r="F4441" s="10">
        <f t="shared" si="149"/>
        <v>1.1061036054390019</v>
      </c>
    </row>
    <row r="4442" spans="1:6" ht="12.75">
      <c r="A4442" s="17" t="s">
        <v>2742</v>
      </c>
      <c r="B4442" s="31">
        <v>192009700</v>
      </c>
      <c r="C4442" s="31"/>
      <c r="D4442" s="31">
        <v>213424840</v>
      </c>
      <c r="E4442" s="17"/>
      <c r="F4442" s="14">
        <f t="shared" si="149"/>
        <v>1.1115315528330079</v>
      </c>
    </row>
    <row r="4443" spans="1:6" ht="12.75">
      <c r="A4443" s="17" t="s">
        <v>2762</v>
      </c>
      <c r="B4443" s="31">
        <v>15056300</v>
      </c>
      <c r="C4443" s="31"/>
      <c r="D4443" s="31">
        <v>17743080</v>
      </c>
      <c r="E4443" s="17"/>
      <c r="F4443" s="14">
        <f t="shared" si="149"/>
        <v>1.178448888505144</v>
      </c>
    </row>
    <row r="4444" spans="1:6" ht="12.75">
      <c r="A4444" s="17" t="s">
        <v>2763</v>
      </c>
      <c r="B4444" s="31">
        <v>101262500</v>
      </c>
      <c r="C4444" s="31"/>
      <c r="D4444" s="31">
        <v>107490900</v>
      </c>
      <c r="E4444" s="17"/>
      <c r="F4444" s="14">
        <f t="shared" si="149"/>
        <v>1.0615074682138008</v>
      </c>
    </row>
    <row r="4445" spans="1:6" ht="12.75">
      <c r="A4445" s="17" t="s">
        <v>2764</v>
      </c>
      <c r="B4445" s="31">
        <v>105588400</v>
      </c>
      <c r="C4445" s="31"/>
      <c r="D4445" s="31">
        <v>115050670</v>
      </c>
      <c r="E4445" s="17"/>
      <c r="F4445" s="14">
        <f t="shared" si="149"/>
        <v>1.0896146735815677</v>
      </c>
    </row>
    <row r="4446" spans="1:6" ht="12.75">
      <c r="A4446" s="17" t="s">
        <v>2765</v>
      </c>
      <c r="B4446" s="31">
        <v>172549500</v>
      </c>
      <c r="C4446" s="31"/>
      <c r="D4446" s="31">
        <v>198674640</v>
      </c>
      <c r="E4446" s="17"/>
      <c r="F4446" s="14">
        <f t="shared" si="149"/>
        <v>1.1514066398337868</v>
      </c>
    </row>
    <row r="4447" spans="1:6" ht="12.75">
      <c r="A4447" s="17" t="s">
        <v>2766</v>
      </c>
      <c r="B4447" s="31">
        <v>26481800</v>
      </c>
      <c r="C4447" s="31"/>
      <c r="D4447" s="31">
        <v>33636840</v>
      </c>
      <c r="E4447" s="17"/>
      <c r="F4447" s="14">
        <f t="shared" si="149"/>
        <v>1.2701870718757788</v>
      </c>
    </row>
    <row r="4448" spans="1:6" ht="12.75">
      <c r="A4448" s="17" t="s">
        <v>1111</v>
      </c>
      <c r="B4448" s="31">
        <v>586461600</v>
      </c>
      <c r="C4448" s="31"/>
      <c r="D4448" s="31">
        <v>642184041</v>
      </c>
      <c r="E4448" s="17"/>
      <c r="F4448" s="14">
        <f t="shared" si="149"/>
        <v>1.095014645460163</v>
      </c>
    </row>
    <row r="4449" spans="1:6" ht="12.75">
      <c r="A4449" s="17" t="s">
        <v>2767</v>
      </c>
      <c r="B4449" s="31">
        <v>24027900</v>
      </c>
      <c r="C4449" s="31"/>
      <c r="D4449" s="31">
        <v>25043840</v>
      </c>
      <c r="E4449" s="17"/>
      <c r="F4449" s="14">
        <f t="shared" si="149"/>
        <v>1.0422816808793112</v>
      </c>
    </row>
    <row r="4452" spans="1:6" ht="12.75">
      <c r="A4452" s="46" t="s">
        <v>2710</v>
      </c>
      <c r="B4452" s="47"/>
      <c r="C4452" s="47"/>
      <c r="D4452" s="47"/>
      <c r="E4452" s="47"/>
      <c r="F4452" s="48"/>
    </row>
    <row r="4453" spans="1:6" ht="12.75">
      <c r="A4453" s="49"/>
      <c r="B4453" s="11"/>
      <c r="C4453" s="11"/>
      <c r="D4453" s="11"/>
      <c r="E4453" s="11"/>
      <c r="F4453" s="45"/>
    </row>
    <row r="4454" spans="1:6" ht="12.75">
      <c r="A4454" s="20" t="s">
        <v>1448</v>
      </c>
      <c r="B4454" s="5">
        <v>2003</v>
      </c>
      <c r="C4454" s="5" t="s">
        <v>1449</v>
      </c>
      <c r="D4454" s="5">
        <v>2003</v>
      </c>
      <c r="E4454" s="20"/>
      <c r="F4454" s="50"/>
    </row>
    <row r="4455" spans="1:6" ht="13.5" thickBot="1">
      <c r="A4455" s="51" t="s">
        <v>1450</v>
      </c>
      <c r="B4455" s="52" t="s">
        <v>1451</v>
      </c>
      <c r="C4455" s="51"/>
      <c r="D4455" s="51" t="s">
        <v>1452</v>
      </c>
      <c r="E4455" s="51"/>
      <c r="F4455" s="53" t="s">
        <v>1453</v>
      </c>
    </row>
    <row r="4456" spans="1:6" ht="12.75">
      <c r="A4456" s="11"/>
      <c r="B4456" s="13"/>
      <c r="C4456" s="13"/>
      <c r="D4456" s="13"/>
      <c r="E4456" s="11"/>
      <c r="F4456" s="45"/>
    </row>
    <row r="4457" spans="1:6" ht="12.75">
      <c r="A4457" s="8" t="s">
        <v>2768</v>
      </c>
      <c r="B4457" s="37">
        <f>SUM(B4458:B4465)</f>
        <v>912038700</v>
      </c>
      <c r="C4457" s="37"/>
      <c r="D4457" s="37">
        <f>SUM(D4458:D4465)</f>
        <v>1121584011</v>
      </c>
      <c r="E4457" s="37"/>
      <c r="F4457" s="10">
        <f aca="true" t="shared" si="150" ref="F4457:F4492">SUM(D4457/B4457)</f>
        <v>1.2297548459292353</v>
      </c>
    </row>
    <row r="4458" spans="1:6" ht="12.75">
      <c r="A4458" s="17" t="s">
        <v>2769</v>
      </c>
      <c r="B4458" s="31">
        <v>18278600</v>
      </c>
      <c r="C4458" s="31"/>
      <c r="D4458" s="31">
        <v>20264390</v>
      </c>
      <c r="E4458" s="17"/>
      <c r="F4458" s="14">
        <f t="shared" si="150"/>
        <v>1.1086401584366417</v>
      </c>
    </row>
    <row r="4459" spans="1:6" ht="12.75">
      <c r="A4459" s="17" t="s">
        <v>2770</v>
      </c>
      <c r="B4459" s="31">
        <v>18851800</v>
      </c>
      <c r="C4459" s="31"/>
      <c r="D4459" s="31">
        <v>20287480</v>
      </c>
      <c r="E4459" s="17"/>
      <c r="F4459" s="14">
        <f t="shared" si="150"/>
        <v>1.0761561230227352</v>
      </c>
    </row>
    <row r="4460" spans="1:6" ht="12.75">
      <c r="A4460" s="17" t="s">
        <v>2771</v>
      </c>
      <c r="B4460" s="31">
        <v>93071200</v>
      </c>
      <c r="C4460" s="31"/>
      <c r="D4460" s="31">
        <v>98453050</v>
      </c>
      <c r="E4460" s="17"/>
      <c r="F4460" s="14">
        <f t="shared" si="150"/>
        <v>1.0578250844514736</v>
      </c>
    </row>
    <row r="4461" spans="1:6" ht="12.75">
      <c r="A4461" s="17" t="s">
        <v>2772</v>
      </c>
      <c r="B4461" s="31">
        <v>15856600</v>
      </c>
      <c r="C4461" s="31"/>
      <c r="D4461" s="31">
        <v>17299440</v>
      </c>
      <c r="E4461" s="17"/>
      <c r="F4461" s="14">
        <f t="shared" si="150"/>
        <v>1.090993024986441</v>
      </c>
    </row>
    <row r="4462" spans="1:6" ht="12.75">
      <c r="A4462" s="17" t="s">
        <v>1579</v>
      </c>
      <c r="B4462" s="31">
        <v>121656700</v>
      </c>
      <c r="C4462" s="31"/>
      <c r="D4462" s="31">
        <v>128843969</v>
      </c>
      <c r="E4462" s="17"/>
      <c r="F4462" s="14">
        <f t="shared" si="150"/>
        <v>1.059078283399106</v>
      </c>
    </row>
    <row r="4463" spans="1:6" ht="12.75">
      <c r="A4463" s="17" t="s">
        <v>2695</v>
      </c>
      <c r="B4463" s="31">
        <v>248493500</v>
      </c>
      <c r="C4463" s="31"/>
      <c r="D4463" s="31">
        <v>270149480</v>
      </c>
      <c r="E4463" s="17"/>
      <c r="F4463" s="14">
        <f t="shared" si="150"/>
        <v>1.0871490803582387</v>
      </c>
    </row>
    <row r="4464" spans="1:6" ht="12.75">
      <c r="A4464" s="17" t="s">
        <v>2773</v>
      </c>
      <c r="B4464" s="31">
        <v>310998000</v>
      </c>
      <c r="C4464" s="31"/>
      <c r="D4464" s="31">
        <v>474205950</v>
      </c>
      <c r="E4464" s="17"/>
      <c r="F4464" s="14">
        <f t="shared" si="150"/>
        <v>1.5247877799857235</v>
      </c>
    </row>
    <row r="4465" spans="1:6" ht="12.75">
      <c r="A4465" s="17" t="s">
        <v>2774</v>
      </c>
      <c r="B4465" s="31">
        <v>84832300</v>
      </c>
      <c r="C4465" s="31"/>
      <c r="D4465" s="31">
        <v>92080252</v>
      </c>
      <c r="E4465" s="17"/>
      <c r="F4465" s="14">
        <f t="shared" si="150"/>
        <v>1.0854385888393925</v>
      </c>
    </row>
    <row r="4466" spans="1:6" ht="12.75">
      <c r="A4466" s="8" t="s">
        <v>2775</v>
      </c>
      <c r="B4466" s="37">
        <f>SUM(B4467:B4469)</f>
        <v>1041322200</v>
      </c>
      <c r="C4466" s="37"/>
      <c r="D4466" s="37">
        <f>SUM(D4467:D4469)</f>
        <v>1133924283</v>
      </c>
      <c r="E4466" s="37"/>
      <c r="F4466" s="10">
        <f t="shared" si="150"/>
        <v>1.088927406906335</v>
      </c>
    </row>
    <row r="4467" spans="1:6" ht="12.75">
      <c r="A4467" s="17" t="s">
        <v>2776</v>
      </c>
      <c r="B4467" s="31">
        <v>131920100</v>
      </c>
      <c r="C4467" s="31"/>
      <c r="D4467" s="31">
        <v>148915080</v>
      </c>
      <c r="E4467" s="17"/>
      <c r="F4467" s="14">
        <f t="shared" si="150"/>
        <v>1.128827828359742</v>
      </c>
    </row>
    <row r="4468" spans="1:6" ht="12.75">
      <c r="A4468" s="17" t="s">
        <v>282</v>
      </c>
      <c r="B4468" s="31">
        <v>679813800</v>
      </c>
      <c r="C4468" s="31"/>
      <c r="D4468" s="31">
        <v>737058763</v>
      </c>
      <c r="E4468" s="17"/>
      <c r="F4468" s="14">
        <f t="shared" si="150"/>
        <v>1.084206826928197</v>
      </c>
    </row>
    <row r="4469" spans="1:6" ht="12.75">
      <c r="A4469" s="17" t="s">
        <v>2777</v>
      </c>
      <c r="B4469" s="31">
        <v>229588300</v>
      </c>
      <c r="C4469" s="31"/>
      <c r="D4469" s="31">
        <v>247950440</v>
      </c>
      <c r="E4469" s="17"/>
      <c r="F4469" s="14">
        <f t="shared" si="150"/>
        <v>1.079978552914064</v>
      </c>
    </row>
    <row r="4470" spans="1:6" ht="12.75">
      <c r="A4470" s="8" t="s">
        <v>2778</v>
      </c>
      <c r="B4470" s="37">
        <f>SUM(B4471:B4476)</f>
        <v>902237400</v>
      </c>
      <c r="C4470" s="37"/>
      <c r="D4470" s="37">
        <f>SUM(D4471:D4476)</f>
        <v>990531260</v>
      </c>
      <c r="E4470" s="37"/>
      <c r="F4470" s="10">
        <f t="shared" si="150"/>
        <v>1.0978610064269116</v>
      </c>
    </row>
    <row r="4471" spans="1:6" ht="12.75">
      <c r="A4471" s="17" t="s">
        <v>2779</v>
      </c>
      <c r="B4471" s="31">
        <v>156619300</v>
      </c>
      <c r="C4471" s="31"/>
      <c r="D4471" s="31">
        <v>164730940</v>
      </c>
      <c r="E4471" s="17"/>
      <c r="F4471" s="14">
        <f t="shared" si="150"/>
        <v>1.0517920843727433</v>
      </c>
    </row>
    <row r="4472" spans="1:6" ht="12.75">
      <c r="A4472" s="17" t="s">
        <v>2780</v>
      </c>
      <c r="B4472" s="31">
        <v>62952700</v>
      </c>
      <c r="C4472" s="31"/>
      <c r="D4472" s="31">
        <v>69609540</v>
      </c>
      <c r="E4472" s="17"/>
      <c r="F4472" s="14">
        <f t="shared" si="150"/>
        <v>1.1057435185464644</v>
      </c>
    </row>
    <row r="4473" spans="1:6" ht="12.75">
      <c r="A4473" s="17" t="s">
        <v>2781</v>
      </c>
      <c r="B4473" s="31">
        <v>182895500</v>
      </c>
      <c r="C4473" s="31"/>
      <c r="D4473" s="31">
        <v>202144730</v>
      </c>
      <c r="E4473" s="17"/>
      <c r="F4473" s="14">
        <f t="shared" si="150"/>
        <v>1.1052471493284417</v>
      </c>
    </row>
    <row r="4474" spans="1:6" ht="12.75">
      <c r="A4474" s="17" t="s">
        <v>2782</v>
      </c>
      <c r="B4474" s="31">
        <v>8295000</v>
      </c>
      <c r="C4474" s="31"/>
      <c r="D4474" s="31">
        <v>9498080</v>
      </c>
      <c r="E4474" s="17"/>
      <c r="F4474" s="14">
        <f t="shared" si="150"/>
        <v>1.145036769138035</v>
      </c>
    </row>
    <row r="4475" spans="1:6" ht="12.75">
      <c r="A4475" s="17" t="s">
        <v>2783</v>
      </c>
      <c r="B4475" s="31">
        <v>165067600</v>
      </c>
      <c r="C4475" s="31"/>
      <c r="D4475" s="31">
        <v>184034810</v>
      </c>
      <c r="E4475" s="17"/>
      <c r="F4475" s="14">
        <f t="shared" si="150"/>
        <v>1.114905711357044</v>
      </c>
    </row>
    <row r="4476" spans="1:6" ht="12.75">
      <c r="A4476" s="17" t="s">
        <v>1805</v>
      </c>
      <c r="B4476" s="31">
        <v>326407300</v>
      </c>
      <c r="C4476" s="31"/>
      <c r="D4476" s="31">
        <v>360513160</v>
      </c>
      <c r="E4476" s="17"/>
      <c r="F4476" s="14">
        <f t="shared" si="150"/>
        <v>1.1044886557377853</v>
      </c>
    </row>
    <row r="4477" spans="1:6" ht="12.75">
      <c r="A4477" s="8" t="s">
        <v>2784</v>
      </c>
      <c r="B4477" s="37">
        <f>SUM(B4478:B4485)</f>
        <v>948615000</v>
      </c>
      <c r="C4477" s="37"/>
      <c r="D4477" s="37">
        <f>SUM(D4478:D4485)</f>
        <v>1064905790</v>
      </c>
      <c r="E4477" s="37"/>
      <c r="F4477" s="10">
        <f t="shared" si="150"/>
        <v>1.1225900813290957</v>
      </c>
    </row>
    <row r="4478" spans="1:6" ht="12.75">
      <c r="A4478" s="17" t="s">
        <v>1956</v>
      </c>
      <c r="B4478" s="31">
        <v>135180800</v>
      </c>
      <c r="C4478" s="31"/>
      <c r="D4478" s="31">
        <v>146309090</v>
      </c>
      <c r="E4478" s="17"/>
      <c r="F4478" s="14">
        <f t="shared" si="150"/>
        <v>1.0823215279092888</v>
      </c>
    </row>
    <row r="4479" spans="1:6" ht="12.75">
      <c r="A4479" s="17" t="s">
        <v>1339</v>
      </c>
      <c r="B4479" s="31">
        <v>228003800</v>
      </c>
      <c r="C4479" s="31"/>
      <c r="D4479" s="31">
        <v>259456530</v>
      </c>
      <c r="E4479" s="17"/>
      <c r="F4479" s="14">
        <f t="shared" si="150"/>
        <v>1.1379482710375879</v>
      </c>
    </row>
    <row r="4480" spans="1:6" ht="12.75">
      <c r="A4480" s="17" t="s">
        <v>792</v>
      </c>
      <c r="B4480" s="31">
        <v>22803700</v>
      </c>
      <c r="C4480" s="31"/>
      <c r="D4480" s="31">
        <v>25538970</v>
      </c>
      <c r="E4480" s="17"/>
      <c r="F4480" s="14">
        <f t="shared" si="150"/>
        <v>1.1199485171266066</v>
      </c>
    </row>
    <row r="4481" spans="1:6" ht="12.75">
      <c r="A4481" s="17" t="s">
        <v>2785</v>
      </c>
      <c r="B4481" s="31">
        <v>24205800</v>
      </c>
      <c r="C4481" s="31"/>
      <c r="D4481" s="31">
        <v>28834740</v>
      </c>
      <c r="E4481" s="17"/>
      <c r="F4481" s="14">
        <f t="shared" si="150"/>
        <v>1.191232679770964</v>
      </c>
    </row>
    <row r="4482" spans="1:6" ht="12.75">
      <c r="A4482" s="17" t="s">
        <v>2786</v>
      </c>
      <c r="B4482" s="31">
        <v>318273500</v>
      </c>
      <c r="C4482" s="31"/>
      <c r="D4482" s="31">
        <v>351072620</v>
      </c>
      <c r="E4482" s="17"/>
      <c r="F4482" s="14">
        <f t="shared" si="150"/>
        <v>1.1030532545122356</v>
      </c>
    </row>
    <row r="4483" spans="1:6" ht="12.75">
      <c r="A4483" s="17" t="s">
        <v>2401</v>
      </c>
      <c r="B4483" s="31">
        <v>131251000</v>
      </c>
      <c r="C4483" s="31"/>
      <c r="D4483" s="31">
        <v>148098550</v>
      </c>
      <c r="E4483" s="17"/>
      <c r="F4483" s="14">
        <f t="shared" si="150"/>
        <v>1.1283613077233696</v>
      </c>
    </row>
    <row r="4484" spans="1:6" ht="12.75">
      <c r="A4484" s="17" t="s">
        <v>201</v>
      </c>
      <c r="B4484" s="31">
        <v>13865800</v>
      </c>
      <c r="C4484" s="31"/>
      <c r="D4484" s="31">
        <v>17183660</v>
      </c>
      <c r="E4484" s="17"/>
      <c r="F4484" s="14">
        <f t="shared" si="150"/>
        <v>1.239283705231577</v>
      </c>
    </row>
    <row r="4485" spans="1:6" ht="12.75">
      <c r="A4485" s="17" t="s">
        <v>202</v>
      </c>
      <c r="B4485" s="31">
        <v>75030600</v>
      </c>
      <c r="C4485" s="31"/>
      <c r="D4485" s="31">
        <v>88411630</v>
      </c>
      <c r="E4485" s="17"/>
      <c r="F4485" s="14">
        <f t="shared" si="150"/>
        <v>1.1783409702174845</v>
      </c>
    </row>
    <row r="4486" spans="1:6" ht="12.75">
      <c r="A4486" s="8" t="s">
        <v>203</v>
      </c>
      <c r="B4486" s="37">
        <f>SUM(B4487:B4488)</f>
        <v>1040492500</v>
      </c>
      <c r="C4486" s="37"/>
      <c r="D4486" s="37">
        <f>SUM(D4487:D4488)</f>
        <v>1187736730</v>
      </c>
      <c r="E4486" s="37"/>
      <c r="F4486" s="10">
        <f t="shared" si="150"/>
        <v>1.141513975353018</v>
      </c>
    </row>
    <row r="4487" spans="1:6" ht="12.75">
      <c r="A4487" s="17" t="s">
        <v>204</v>
      </c>
      <c r="B4487" s="31">
        <v>933185900</v>
      </c>
      <c r="C4487" s="31"/>
      <c r="D4487" s="31">
        <v>1058426310</v>
      </c>
      <c r="E4487" s="17"/>
      <c r="F4487" s="14">
        <f t="shared" si="150"/>
        <v>1.1342073535401682</v>
      </c>
    </row>
    <row r="4488" spans="1:6" ht="12.75">
      <c r="A4488" s="17" t="s">
        <v>205</v>
      </c>
      <c r="B4488" s="31">
        <v>107306600</v>
      </c>
      <c r="C4488" s="31"/>
      <c r="D4488" s="31">
        <v>129310420</v>
      </c>
      <c r="E4488" s="17"/>
      <c r="F4488" s="14">
        <f t="shared" si="150"/>
        <v>1.2050556070176486</v>
      </c>
    </row>
    <row r="4489" spans="1:6" ht="12.75">
      <c r="A4489" s="8" t="s">
        <v>206</v>
      </c>
      <c r="B4489" s="37">
        <v>732989600</v>
      </c>
      <c r="C4489" s="37"/>
      <c r="D4489" s="37">
        <v>888323840</v>
      </c>
      <c r="E4489" s="37"/>
      <c r="F4489" s="10">
        <f t="shared" si="150"/>
        <v>1.2119187502796764</v>
      </c>
    </row>
    <row r="4490" spans="1:6" ht="12.75">
      <c r="A4490" s="8" t="s">
        <v>207</v>
      </c>
      <c r="B4490" s="37">
        <f>SUM(B4491:B4492)</f>
        <v>1120859500</v>
      </c>
      <c r="C4490" s="37"/>
      <c r="D4490" s="37">
        <f>SUM(D4491:D4492)</f>
        <v>1373715140</v>
      </c>
      <c r="E4490" s="37"/>
      <c r="F4490" s="10">
        <f t="shared" si="150"/>
        <v>1.225590843455402</v>
      </c>
    </row>
    <row r="4491" spans="1:6" ht="12.75">
      <c r="A4491" s="17" t="s">
        <v>208</v>
      </c>
      <c r="B4491" s="31">
        <v>603313900</v>
      </c>
      <c r="C4491" s="31"/>
      <c r="D4491" s="31">
        <v>722676330</v>
      </c>
      <c r="E4491" s="17"/>
      <c r="F4491" s="14">
        <f t="shared" si="150"/>
        <v>1.1978446543333412</v>
      </c>
    </row>
    <row r="4492" spans="1:6" ht="12.75">
      <c r="A4492" s="17" t="s">
        <v>2713</v>
      </c>
      <c r="B4492" s="31">
        <v>517545600</v>
      </c>
      <c r="C4492" s="31"/>
      <c r="D4492" s="31">
        <v>651038810</v>
      </c>
      <c r="E4492" s="17"/>
      <c r="F4492" s="14">
        <f t="shared" si="150"/>
        <v>1.2579351655197146</v>
      </c>
    </row>
    <row r="4493" spans="1:6" ht="12.75">
      <c r="A4493" s="17"/>
      <c r="B4493" s="31"/>
      <c r="C4493" s="31"/>
      <c r="D4493" s="31"/>
      <c r="E4493" s="17"/>
      <c r="F4493" s="14"/>
    </row>
    <row r="4494" spans="1:6" ht="12.75">
      <c r="A4494" s="17"/>
      <c r="B4494" s="31"/>
      <c r="C4494" s="31"/>
      <c r="D4494" s="31"/>
      <c r="E4494" s="17"/>
      <c r="F4494" s="14"/>
    </row>
    <row r="4495" spans="1:6" ht="15.75">
      <c r="A4495" s="23" t="s">
        <v>1688</v>
      </c>
      <c r="B4495" s="37">
        <f>+B4402+B4406+B4413+B4417+B4424+B4426+B4433+B4441+B4457+B4466+B4470+B4477+B4486+B4489+B4490</f>
        <v>15095821900</v>
      </c>
      <c r="C4495" s="37"/>
      <c r="D4495" s="37">
        <f>+D4402+D4406+D4413+D4417+D4424+D4426+D4433+D4441+D4457+D4466+D4470+D4477+D4486+D4489+D4490</f>
        <v>17030385601</v>
      </c>
      <c r="E4495" s="37"/>
      <c r="F4495" s="10">
        <f>SUM(D4495/B4495)</f>
        <v>1.128152260527133</v>
      </c>
    </row>
    <row r="4496" spans="1:6" ht="15.75">
      <c r="A4496" s="23"/>
      <c r="B4496" s="65"/>
      <c r="C4496" s="65"/>
      <c r="D4496" s="65"/>
      <c r="E4496" s="65"/>
      <c r="F4496" s="90"/>
    </row>
    <row r="4497" spans="1:6" ht="15.75">
      <c r="A4497" s="23"/>
      <c r="B4497" s="65"/>
      <c r="C4497" s="65"/>
      <c r="D4497" s="65"/>
      <c r="E4497" s="65"/>
      <c r="F4497" s="90"/>
    </row>
    <row r="4498" spans="1:6" ht="15.75">
      <c r="A4498" s="23"/>
      <c r="B4498" s="65"/>
      <c r="C4498" s="65"/>
      <c r="D4498" s="65"/>
      <c r="E4498" s="65"/>
      <c r="F4498" s="90"/>
    </row>
    <row r="4499" spans="1:6" ht="15.75">
      <c r="A4499" s="23"/>
      <c r="B4499" s="65"/>
      <c r="C4499" s="65"/>
      <c r="D4499" s="65"/>
      <c r="E4499" s="65"/>
      <c r="F4499" s="90"/>
    </row>
    <row r="4502" spans="1:4" ht="12.75">
      <c r="A4502" s="17" t="s">
        <v>209</v>
      </c>
      <c r="B4502" s="17" t="s">
        <v>210</v>
      </c>
      <c r="C4502" s="17"/>
      <c r="D4502" s="38" t="s">
        <v>2969</v>
      </c>
    </row>
    <row r="4503" spans="1:4" ht="12.75">
      <c r="A4503" s="17" t="s">
        <v>211</v>
      </c>
      <c r="B4503" s="17" t="s">
        <v>210</v>
      </c>
      <c r="C4503" s="17"/>
      <c r="D4503" s="38" t="s">
        <v>2969</v>
      </c>
    </row>
    <row r="4504" spans="1:4" ht="12.75">
      <c r="A4504" s="17" t="s">
        <v>212</v>
      </c>
      <c r="B4504" s="17" t="s">
        <v>210</v>
      </c>
      <c r="C4504" s="17"/>
      <c r="D4504" s="38" t="s">
        <v>2969</v>
      </c>
    </row>
    <row r="4505" spans="1:4" ht="12.75">
      <c r="A4505" s="17" t="s">
        <v>213</v>
      </c>
      <c r="B4505" s="17" t="s">
        <v>210</v>
      </c>
      <c r="C4505" s="17"/>
      <c r="D4505" s="38" t="s">
        <v>2969</v>
      </c>
    </row>
  </sheetData>
  <sheetProtection/>
  <mergeCells count="1">
    <mergeCell ref="B2468:F2468"/>
  </mergeCells>
  <printOptions/>
  <pageMargins left="1.25" right="0.587" top="0.5" bottom="0.587" header="0.5" footer="0.5"/>
  <pageSetup firstPageNumber="1" useFirstPageNumber="1" horizontalDpi="300" verticalDpi="300" orientation="portrait" scale="90" r:id="rId1"/>
  <headerFooter alignWithMargins="0">
    <oddFooter>&amp;L&amp;"Arial Narrow,Bold"&amp;6* &amp;"Arial Narrow,Regular"  DETERMINED BY STEB
&amp;"Arial Narrow,Bold"# &amp;"Arial Narrow,Regular" DETERMINED AND CERTIFIED BY
      COUNTY
&amp;"Arial Narrow,Bold"P&amp;"Arial Narrow,Regular"   PORTION&amp;R-&amp;P--</oddFooter>
  </headerFooter>
  <rowBreaks count="101" manualBreakCount="101">
    <brk id="54" max="255" man="1"/>
    <brk id="109" max="255" man="1"/>
    <brk id="164" max="255" man="1"/>
    <brk id="251" max="255" man="1"/>
    <brk id="304" max="255" man="1"/>
    <brk id="328" max="255" man="1"/>
    <brk id="383" max="255" man="1"/>
    <brk id="416" max="255" man="1"/>
    <brk id="471" max="255" man="1"/>
    <brk id="494" max="255" man="1"/>
    <brk id="550" max="255" man="1"/>
    <brk id="605" max="255" man="1"/>
    <brk id="628" max="255" man="1"/>
    <brk id="683" max="255" man="1"/>
    <brk id="742" max="255" man="1"/>
    <brk id="770" max="255" man="1"/>
    <brk id="827" max="255" man="1"/>
    <brk id="857" max="255" man="1"/>
    <brk id="908" max="255" man="1"/>
    <brk id="952" max="255" man="1"/>
    <brk id="1007" max="255" man="1"/>
    <brk id="1050" max="255" man="1"/>
    <brk id="1069" max="255" man="1"/>
    <brk id="1113" max="255" man="1"/>
    <brk id="1167" max="255" man="1"/>
    <brk id="1223" max="255" man="1"/>
    <brk id="1279" max="255" man="1"/>
    <brk id="1335" max="255" man="1"/>
    <brk id="1369" max="255" man="1"/>
    <brk id="1425" max="255" man="1"/>
    <brk id="1471" max="255" man="1"/>
    <brk id="1519" max="255" man="1"/>
    <brk id="1578" max="255" man="1"/>
    <brk id="1634" max="255" man="1"/>
    <brk id="1652" max="255" man="1"/>
    <brk id="1699" max="255" man="1"/>
    <brk id="1722" max="255" man="1"/>
    <brk id="1778" max="255" man="1"/>
    <brk id="1833" max="255" man="1"/>
    <brk id="1861" max="255" man="1"/>
    <brk id="1892" max="255" man="1"/>
    <brk id="1947" max="255" man="1"/>
    <brk id="1969" max="255" man="1"/>
    <brk id="2025" max="255" man="1"/>
    <brk id="2037" max="255" man="1"/>
    <brk id="2062" max="255" man="1"/>
    <brk id="2105" max="255" man="1"/>
    <brk id="2132" max="255" man="1"/>
    <brk id="2174" max="255" man="1"/>
    <brk id="2231" max="255" man="1"/>
    <brk id="2249" max="255" man="1"/>
    <brk id="2301" max="255" man="1"/>
    <brk id="2329" max="255" man="1"/>
    <brk id="2385" max="255" man="1"/>
    <brk id="2415" max="255" man="1"/>
    <brk id="2473" max="255" man="1"/>
    <brk id="2529" max="255" man="1"/>
    <brk id="2573" max="255" man="1"/>
    <brk id="2626" max="255" man="1"/>
    <brk id="2669" max="255" man="1"/>
    <brk id="2721" max="255" man="1"/>
    <brk id="2775" max="255" man="1"/>
    <brk id="2822" max="255" man="1"/>
    <brk id="2845" max="255" man="1"/>
    <brk id="2900" max="255" man="1"/>
    <brk id="2932" max="255" man="1"/>
    <brk id="2980" max="255" man="1"/>
    <brk id="3032" max="255" man="1"/>
    <brk id="3064" max="255" man="1"/>
    <brk id="3093" max="255" man="1"/>
    <brk id="3132" max="255" man="1"/>
    <brk id="3187" max="255" man="1"/>
    <brk id="3245" max="255" man="1"/>
    <brk id="3278" max="255" man="1"/>
    <brk id="3334" max="255" man="1"/>
    <brk id="3352" max="255" man="1"/>
    <brk id="3412" max="255" man="1"/>
    <brk id="3464" max="255" man="1"/>
    <brk id="3477" max="255" man="1"/>
    <brk id="3504" max="255" man="1"/>
    <brk id="3560" max="255" man="1"/>
    <brk id="3614" max="255" man="1"/>
    <brk id="3672" max="255" man="1"/>
    <brk id="3705" max="255" man="1"/>
    <brk id="3762" max="255" man="1"/>
    <brk id="3786" max="255" man="1"/>
    <brk id="3811" max="255" man="1"/>
    <brk id="3867" max="255" man="1"/>
    <brk id="3889" max="255" man="1"/>
    <brk id="3945" max="255" man="1"/>
    <brk id="3974" max="255" man="1"/>
    <brk id="4031" max="255" man="1"/>
    <brk id="4070" max="255" man="1"/>
    <brk id="4124" max="255" man="1"/>
    <brk id="4172" max="255" man="1"/>
    <brk id="4224" max="255" man="1"/>
    <brk id="4272" max="255" man="1"/>
    <brk id="4324" max="255" man="1"/>
    <brk id="4350" max="255" man="1"/>
    <brk id="4396" max="255" man="1"/>
    <brk id="44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COMM. OF PA. / STATE TAX BD.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E. KNUPP</dc:creator>
  <cp:keywords/>
  <dc:description/>
  <cp:lastModifiedBy>Nicole Porr</cp:lastModifiedBy>
  <cp:lastPrinted>2004-06-21T13:46:36Z</cp:lastPrinted>
  <dcterms:created xsi:type="dcterms:W3CDTF">1999-01-14T13:47:29Z</dcterms:created>
  <dcterms:modified xsi:type="dcterms:W3CDTF">2013-04-25T11:24:48Z</dcterms:modified>
  <cp:category/>
  <cp:version/>
  <cp:contentType/>
  <cp:contentStatus/>
</cp:coreProperties>
</file>