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45" windowHeight="4740" activeTab="0"/>
  </bookViews>
  <sheets>
    <sheet name="MUNI" sheetId="1" r:id="rId1"/>
  </sheets>
  <definedNames>
    <definedName name="_xlnm.Print_Area" localSheetId="0">'MUNI'!$A$1:$F$4477</definedName>
  </definedNames>
  <calcPr fullCalcOnLoad="1"/>
</workbook>
</file>

<file path=xl/sharedStrings.xml><?xml version="1.0" encoding="utf-8"?>
<sst xmlns="http://schemas.openxmlformats.org/spreadsheetml/2006/main" count="4624" uniqueCount="3013">
  <si>
    <t xml:space="preserve">    Slocum Township</t>
  </si>
  <si>
    <t xml:space="preserve">    White Haven Borough</t>
  </si>
  <si>
    <t xml:space="preserve">    North Apollo Borough</t>
  </si>
  <si>
    <t xml:space="preserve">    Plymouth Township</t>
  </si>
  <si>
    <t>HANOVER AREA</t>
  </si>
  <si>
    <t xml:space="preserve">    Ashley Borough</t>
  </si>
  <si>
    <t xml:space="preserve">    Sugar Notch Borough</t>
  </si>
  <si>
    <t xml:space="preserve">    Warrior Run Borough</t>
  </si>
  <si>
    <t>HAZLETON AREA</t>
  </si>
  <si>
    <t xml:space="preserve">    Black Creek Township</t>
  </si>
  <si>
    <t xml:space="preserve">    Conyngham Borough</t>
  </si>
  <si>
    <t xml:space="preserve">    Foster Township</t>
  </si>
  <si>
    <t xml:space="preserve">    Freeland Borough</t>
  </si>
  <si>
    <t xml:space="preserve">    Hazle Township</t>
  </si>
  <si>
    <t xml:space="preserve">    Hazleton City</t>
  </si>
  <si>
    <t xml:space="preserve">    Jeddo Borough</t>
  </si>
  <si>
    <t xml:space="preserve">    West Hazleton Borough</t>
  </si>
  <si>
    <t xml:space="preserve">        (Carbon County)</t>
  </si>
  <si>
    <t xml:space="preserve">    Beaver Meadows Borough</t>
  </si>
  <si>
    <t xml:space="preserve">    East Union Township</t>
  </si>
  <si>
    <t xml:space="preserve">    Kline Township</t>
  </si>
  <si>
    <t xml:space="preserve">    McAdoo Borough</t>
  </si>
  <si>
    <t>LAKE-LEHMAN</t>
  </si>
  <si>
    <t xml:space="preserve">    Harveys Lake Borough</t>
  </si>
  <si>
    <t xml:space="preserve">    Lake Township</t>
  </si>
  <si>
    <t xml:space="preserve">    Lehman Township</t>
  </si>
  <si>
    <t xml:space="preserve">    Noxen Township</t>
  </si>
  <si>
    <t>NORTHWEST AREA</t>
  </si>
  <si>
    <t xml:space="preserve">    Fairmount Township</t>
  </si>
  <si>
    <t xml:space="preserve">    Hunlock Township</t>
  </si>
  <si>
    <t xml:space="preserve">    Huntington Township</t>
  </si>
  <si>
    <t xml:space="preserve">    New Columbus Borough</t>
  </si>
  <si>
    <t xml:space="preserve">    Shickshinny Borough</t>
  </si>
  <si>
    <t>PITTSTON AREA</t>
  </si>
  <si>
    <t xml:space="preserve">    Avoca Borough</t>
  </si>
  <si>
    <t xml:space="preserve">    Dupont Borough</t>
  </si>
  <si>
    <t xml:space="preserve">    Duryea Borough</t>
  </si>
  <si>
    <t xml:space="preserve">    Hughestown Borough</t>
  </si>
  <si>
    <t xml:space="preserve">    Jenkins Township</t>
  </si>
  <si>
    <t xml:space="preserve">    Pittston City</t>
  </si>
  <si>
    <t xml:space="preserve">    Pittston Township</t>
  </si>
  <si>
    <t xml:space="preserve">    Yatesville Borough</t>
  </si>
  <si>
    <t>WILKES-BARRE AREA</t>
  </si>
  <si>
    <t xml:space="preserve">    Bear Creek Township</t>
  </si>
  <si>
    <t xml:space="preserve">    Bear Creek Village</t>
  </si>
  <si>
    <t xml:space="preserve">    Buck Township</t>
  </si>
  <si>
    <t xml:space="preserve">    Laflin Borough</t>
  </si>
  <si>
    <t xml:space="preserve">    Laurel Run Borough</t>
  </si>
  <si>
    <t xml:space="preserve">    Plains Township</t>
  </si>
  <si>
    <t xml:space="preserve">    Wilkes-Barre City</t>
  </si>
  <si>
    <t xml:space="preserve">    Osceola Mills Borough</t>
  </si>
  <si>
    <t xml:space="preserve">    Wallaceton Borough</t>
  </si>
  <si>
    <t xml:space="preserve">    Philipsburg Borough</t>
  </si>
  <si>
    <t xml:space="preserve">    Rush Township</t>
  </si>
  <si>
    <t xml:space="preserve">    South Philipsburg Borough</t>
  </si>
  <si>
    <t xml:space="preserve">    Northern Cambria Borough</t>
  </si>
  <si>
    <t xml:space="preserve">    Gilpin Township</t>
  </si>
  <si>
    <t xml:space="preserve">    Wilkes-Barre Township</t>
  </si>
  <si>
    <t>WYOMING AREA</t>
  </si>
  <si>
    <t xml:space="preserve">    Exeter Borough</t>
  </si>
  <si>
    <t xml:space="preserve">    West Pittston Borough</t>
  </si>
  <si>
    <t xml:space="preserve">    West Wyoming Borough</t>
  </si>
  <si>
    <t xml:space="preserve">    Wyoming Borough</t>
  </si>
  <si>
    <t xml:space="preserve">         (Wyoming County)</t>
  </si>
  <si>
    <t>WYOMING VALLEY WEST</t>
  </si>
  <si>
    <t xml:space="preserve">    Courtdale Borough</t>
  </si>
  <si>
    <t xml:space="preserve">    Edwardsville Borough</t>
  </si>
  <si>
    <t xml:space="preserve">    Forty Fort Borough</t>
  </si>
  <si>
    <t xml:space="preserve">    Kingston Borough</t>
  </si>
  <si>
    <t xml:space="preserve">    Larksville Borough</t>
  </si>
  <si>
    <t xml:space="preserve">    Luzerne Borough</t>
  </si>
  <si>
    <t xml:space="preserve">    Plymouth Borough</t>
  </si>
  <si>
    <t xml:space="preserve">    Pringle Borough</t>
  </si>
  <si>
    <t xml:space="preserve">    Swoyersville Borough</t>
  </si>
  <si>
    <t>Hollenback Township</t>
  </si>
  <si>
    <t>See Berwick Area</t>
  </si>
  <si>
    <t>Columbia County</t>
  </si>
  <si>
    <t>Nescopeck Borough</t>
  </si>
  <si>
    <t>Nescopeck Township</t>
  </si>
  <si>
    <t>Salem Township</t>
  </si>
  <si>
    <t>LYCOMING  COUNTY</t>
  </si>
  <si>
    <t>EAST LYCOMING</t>
  </si>
  <si>
    <t xml:space="preserve">    Hughesville Borough</t>
  </si>
  <si>
    <t xml:space="preserve">    Mill Creek Township</t>
  </si>
  <si>
    <t xml:space="preserve">    Moreland Township</t>
  </si>
  <si>
    <t xml:space="preserve">    Picture Rocks Borough</t>
  </si>
  <si>
    <t xml:space="preserve">    Shrewsbury Township</t>
  </si>
  <si>
    <t xml:space="preserve">    Wolf Township</t>
  </si>
  <si>
    <t>JERSEY SHORE AREA</t>
  </si>
  <si>
    <t xml:space="preserve">    Anthony Township</t>
  </si>
  <si>
    <t xml:space="preserve">    Bastress Township</t>
  </si>
  <si>
    <t xml:space="preserve">    Brown Township</t>
  </si>
  <si>
    <t xml:space="preserve">    Cummings Township</t>
  </si>
  <si>
    <t xml:space="preserve">    Jersey Shore Borough</t>
  </si>
  <si>
    <t xml:space="preserve">    McHenry Township</t>
  </si>
  <si>
    <t xml:space="preserve">    Nippenose Township</t>
  </si>
  <si>
    <t xml:space="preserve">    Piatt Township</t>
  </si>
  <si>
    <t xml:space="preserve">    Salladasburg Borough</t>
  </si>
  <si>
    <t xml:space="preserve">    Watson Township</t>
  </si>
  <si>
    <t xml:space="preserve">    Avis Borough</t>
  </si>
  <si>
    <t xml:space="preserve">    Crawford Township</t>
  </si>
  <si>
    <t>LOYALSOCK TOWNSHIP</t>
  </si>
  <si>
    <t>MONTGOMERY AREA</t>
  </si>
  <si>
    <t xml:space="preserve">    Montgomery Borough</t>
  </si>
  <si>
    <t>MONTOURSVILLE AREA</t>
  </si>
  <si>
    <t>West Keating Township</t>
  </si>
  <si>
    <t>See West Branch Area</t>
  </si>
  <si>
    <t>Avis Borough</t>
  </si>
  <si>
    <t>See Jersey Shore Area</t>
  </si>
  <si>
    <t>Lycoming County</t>
  </si>
  <si>
    <t>Crawford Township</t>
  </si>
  <si>
    <t>Pine Creek Township (P)</t>
  </si>
  <si>
    <t>COLUMBIA  COUNTY</t>
  </si>
  <si>
    <t>BENTON AREA</t>
  </si>
  <si>
    <t xml:space="preserve">    Benton Borough</t>
  </si>
  <si>
    <t xml:space="preserve">    Benton Township</t>
  </si>
  <si>
    <t xml:space="preserve">    Fishingcreek Township</t>
  </si>
  <si>
    <t>Cogan House Township</t>
  </si>
  <si>
    <t>See Southern Tioga</t>
  </si>
  <si>
    <t>Tioga County</t>
  </si>
  <si>
    <t>Jackson Township</t>
  </si>
  <si>
    <t>Pine Township</t>
  </si>
  <si>
    <t>See Wellsboro Area</t>
  </si>
  <si>
    <t>MCKEAN  COUNTY</t>
  </si>
  <si>
    <t>BRADFORD AREA</t>
  </si>
  <si>
    <t xml:space="preserve">    Bradford City</t>
  </si>
  <si>
    <t xml:space="preserve">    Corydon Township</t>
  </si>
  <si>
    <t xml:space="preserve">    Lafayette Township</t>
  </si>
  <si>
    <t xml:space="preserve">    Lewis Run Borough</t>
  </si>
  <si>
    <t>KANE AREA</t>
  </si>
  <si>
    <t xml:space="preserve">    Kane Borough</t>
  </si>
  <si>
    <t xml:space="preserve">    Mt. Jewett Borough</t>
  </si>
  <si>
    <t xml:space="preserve">    Wetmore Township</t>
  </si>
  <si>
    <t>OTTO-ELDRED</t>
  </si>
  <si>
    <t xml:space="preserve">    Ceres Township (P)</t>
  </si>
  <si>
    <t xml:space="preserve">    Eldred Borough</t>
  </si>
  <si>
    <t xml:space="preserve">    Otto Township</t>
  </si>
  <si>
    <t>PORT ALLEGANY</t>
  </si>
  <si>
    <t xml:space="preserve">    Annin Township</t>
  </si>
  <si>
    <t xml:space="preserve">    Port Allegany Borough</t>
  </si>
  <si>
    <t xml:space="preserve">    Pleasant Valley Township</t>
  </si>
  <si>
    <t xml:space="preserve">    Roulette Township</t>
  </si>
  <si>
    <t>SMETHPORT AREA</t>
  </si>
  <si>
    <t xml:space="preserve">    Hamlin Township</t>
  </si>
  <si>
    <t xml:space="preserve">    Keating Township</t>
  </si>
  <si>
    <t xml:space="preserve">    Norwich Township</t>
  </si>
  <si>
    <t xml:space="preserve">    Sergeant Township</t>
  </si>
  <si>
    <t xml:space="preserve">    Smethport Borough</t>
  </si>
  <si>
    <t xml:space="preserve">           Schuylkill County</t>
  </si>
  <si>
    <t>CRAWFORD  COUNTY</t>
  </si>
  <si>
    <t>CONNEAUT</t>
  </si>
  <si>
    <t xml:space="preserve">    Conneaut Lake Borough</t>
  </si>
  <si>
    <t xml:space="preserve">    Conneaut Township</t>
  </si>
  <si>
    <t xml:space="preserve">    Conneautville Borough</t>
  </si>
  <si>
    <t xml:space="preserve">    Linesville Borough</t>
  </si>
  <si>
    <t xml:space="preserve">    North Shenango Township</t>
  </si>
  <si>
    <t xml:space="preserve">    Springboro Borough</t>
  </si>
  <si>
    <t>CRAWFORD CENTRAL</t>
  </si>
  <si>
    <t xml:space="preserve">    Cochranton Borough</t>
  </si>
  <si>
    <t xml:space="preserve">    East Fairfield Township</t>
  </si>
  <si>
    <t xml:space="preserve">    Fairfield Township</t>
  </si>
  <si>
    <t xml:space="preserve">    Meadville City</t>
  </si>
  <si>
    <t xml:space="preserve">    Vernon Township</t>
  </si>
  <si>
    <t xml:space="preserve">    West Mead Township</t>
  </si>
  <si>
    <t xml:space="preserve">    French Creek Township</t>
  </si>
  <si>
    <t xml:space="preserve">        (Mercer County)</t>
  </si>
  <si>
    <t>PENNCREST</t>
  </si>
  <si>
    <t xml:space="preserve">    Blooming Valley Borough</t>
  </si>
  <si>
    <t xml:space="preserve">    Cambridge Springs Borough</t>
  </si>
  <si>
    <t xml:space="preserve">    Cambridge Township</t>
  </si>
  <si>
    <t xml:space="preserve">    Cussewago Township</t>
  </si>
  <si>
    <t xml:space="preserve">    East Mead Township</t>
  </si>
  <si>
    <t xml:space="preserve">    Hayfield Township</t>
  </si>
  <si>
    <t xml:space="preserve">    Stoneboro Borough</t>
  </si>
  <si>
    <t>MERCER AREA</t>
  </si>
  <si>
    <t xml:space="preserve">    Coolspring Township</t>
  </si>
  <si>
    <t xml:space="preserve">    East Lackawannock Township</t>
  </si>
  <si>
    <t xml:space="preserve">    Findley Township</t>
  </si>
  <si>
    <t xml:space="preserve">    Mercer Borough</t>
  </si>
  <si>
    <t>REYNOLDS</t>
  </si>
  <si>
    <t xml:space="preserve">    Fredonia Borough</t>
  </si>
  <si>
    <t xml:space="preserve">    Pymatuning Township</t>
  </si>
  <si>
    <t xml:space="preserve">    West Salem Township</t>
  </si>
  <si>
    <t>SHARON CITY</t>
  </si>
  <si>
    <t>SHARPSVILLE AREA</t>
  </si>
  <si>
    <t xml:space="preserve">    Clark Borough</t>
  </si>
  <si>
    <t xml:space="preserve">    Sharpsville Borough</t>
  </si>
  <si>
    <t xml:space="preserve">    South Pymatuning Township</t>
  </si>
  <si>
    <t>WEST MIDDLESEX AREA</t>
  </si>
  <si>
    <t xml:space="preserve">    Lackawannock Township</t>
  </si>
  <si>
    <t xml:space="preserve">    West Middlesex Borough</t>
  </si>
  <si>
    <t>French Creek Township</t>
  </si>
  <si>
    <t>See Crawford Central</t>
  </si>
  <si>
    <t>Crawford County</t>
  </si>
  <si>
    <t>Wilmington Township</t>
  </si>
  <si>
    <t>See Wilmington Area</t>
  </si>
  <si>
    <t>MIFFLIN  COUNTY</t>
  </si>
  <si>
    <t>MIFFLIN COUNTY</t>
  </si>
  <si>
    <t xml:space="preserve">    Armagh Township</t>
  </si>
  <si>
    <t xml:space="preserve">    Upper Mifflin Township</t>
  </si>
  <si>
    <t xml:space="preserve">    West Pennsboro Township</t>
  </si>
  <si>
    <t>CAMP HILL BOROUGH</t>
  </si>
  <si>
    <t>CARLISLE AREA</t>
  </si>
  <si>
    <t xml:space="preserve">    Carlisle Borough</t>
  </si>
  <si>
    <t xml:space="preserve">    Dickinson Township</t>
  </si>
  <si>
    <t xml:space="preserve">    Mt. Holly Springs Borough</t>
  </si>
  <si>
    <t xml:space="preserve">    North Middleton Township</t>
  </si>
  <si>
    <t>CUMBERLAND VALLEY</t>
  </si>
  <si>
    <t xml:space="preserve">    Hampden Township</t>
  </si>
  <si>
    <t xml:space="preserve">    Silver Spring Township</t>
  </si>
  <si>
    <t>EAST PENNSBORO AREA</t>
  </si>
  <si>
    <t xml:space="preserve">    East Pennsboro Township</t>
  </si>
  <si>
    <t>MECHANICSBURG AREA</t>
  </si>
  <si>
    <t xml:space="preserve">    Mechanicsburg Borough</t>
  </si>
  <si>
    <t xml:space="preserve">    Shiremanstown Borough</t>
  </si>
  <si>
    <t xml:space="preserve">    Upper Allen Township</t>
  </si>
  <si>
    <t>SHIPPENSBURG AREA</t>
  </si>
  <si>
    <t xml:space="preserve">    Newburg Borough</t>
  </si>
  <si>
    <t xml:space="preserve">    Shippensburg Borough (P)</t>
  </si>
  <si>
    <t xml:space="preserve">    Shippensburg Township</t>
  </si>
  <si>
    <t xml:space="preserve">    Orrstown Borough</t>
  </si>
  <si>
    <t xml:space="preserve">        (Franklin County)</t>
  </si>
  <si>
    <t xml:space="preserve">    Middle Smithfield Township</t>
  </si>
  <si>
    <t xml:space="preserve">    Price Township</t>
  </si>
  <si>
    <t xml:space="preserve">        (Pike County)</t>
  </si>
  <si>
    <t>PLEASANT VALLEY</t>
  </si>
  <si>
    <t xml:space="preserve">    Chestnuthill Township</t>
  </si>
  <si>
    <t>POCONO MOUNTAIN</t>
  </si>
  <si>
    <t xml:space="preserve">    Barrett Township</t>
  </si>
  <si>
    <t xml:space="preserve">    Coolbaugh Township</t>
  </si>
  <si>
    <t xml:space="preserve">    Mt. Pocono Borough</t>
  </si>
  <si>
    <t xml:space="preserve">    Pocono Township</t>
  </si>
  <si>
    <t xml:space="preserve">    Tobyhanna Township</t>
  </si>
  <si>
    <t xml:space="preserve">    Tunkhannock Township</t>
  </si>
  <si>
    <t>STROUDSBURG AREA</t>
  </si>
  <si>
    <t xml:space="preserve">    Delaware Water Gap Borough</t>
  </si>
  <si>
    <t xml:space="preserve">    Stroud Township</t>
  </si>
  <si>
    <t xml:space="preserve">    Stroudsburg Borough</t>
  </si>
  <si>
    <t>MONTGOMERY  COUNTY</t>
  </si>
  <si>
    <t>ABINGTON</t>
  </si>
  <si>
    <t xml:space="preserve">    Rockledge Borough</t>
  </si>
  <si>
    <t>BRYN ATHYN BOROUGH</t>
  </si>
  <si>
    <t>CHELTENHAM TOWNSHIP</t>
  </si>
  <si>
    <t>COLONIAL</t>
  </si>
  <si>
    <t xml:space="preserve">    Conshohocken Borough</t>
  </si>
  <si>
    <t xml:space="preserve">    Whitemarsh Township</t>
  </si>
  <si>
    <t>HATBORO-HORSHAM</t>
  </si>
  <si>
    <t xml:space="preserve">    Hatboro Borough</t>
  </si>
  <si>
    <t xml:space="preserve">    Horsham Township</t>
  </si>
  <si>
    <t>JENKINTOWN BOROUGH</t>
  </si>
  <si>
    <t>LOWER MERION</t>
  </si>
  <si>
    <t xml:space="preserve">    Lower Merion Township</t>
  </si>
  <si>
    <t xml:space="preserve">    Narberth Borough</t>
  </si>
  <si>
    <t>LOWER MORELAND TOWNSHIP</t>
  </si>
  <si>
    <t>METHACTON</t>
  </si>
  <si>
    <t xml:space="preserve">    Lower Providence Township</t>
  </si>
  <si>
    <t xml:space="preserve">    Towamencin Township</t>
  </si>
  <si>
    <t xml:space="preserve">    Upper Gwynedd Township</t>
  </si>
  <si>
    <t xml:space="preserve">        (Bucks County)</t>
  </si>
  <si>
    <t>PERKIOMEN VALLEY</t>
  </si>
  <si>
    <t xml:space="preserve">    Collegeville Borough</t>
  </si>
  <si>
    <t xml:space="preserve">    Lower Frederick Township</t>
  </si>
  <si>
    <t xml:space="preserve">    Perkiomen Township</t>
  </si>
  <si>
    <t xml:space="preserve">    Schwenksville Borough</t>
  </si>
  <si>
    <t xml:space="preserve">    Skippack Township</t>
  </si>
  <si>
    <t xml:space="preserve">    Trappe Borough</t>
  </si>
  <si>
    <t>POTTSGROVE</t>
  </si>
  <si>
    <t xml:space="preserve">    Lower Pottsgrove Township</t>
  </si>
  <si>
    <t xml:space="preserve">    Upper Pottsgrove Township</t>
  </si>
  <si>
    <t xml:space="preserve">    West Pottsgrove Township</t>
  </si>
  <si>
    <t>POTTSTOWN BOROUGH</t>
  </si>
  <si>
    <t>SOUDERTON AREA</t>
  </si>
  <si>
    <t xml:space="preserve">    Franconia Township</t>
  </si>
  <si>
    <t xml:space="preserve">    Lower Salford Township</t>
  </si>
  <si>
    <t xml:space="preserve">    Salford Township</t>
  </si>
  <si>
    <t xml:space="preserve">    Lower Heidelberg Township</t>
  </si>
  <si>
    <t xml:space="preserve">    Sinking Spring Borough</t>
  </si>
  <si>
    <t xml:space="preserve">    Spring Township</t>
  </si>
  <si>
    <t xml:space="preserve">    West Lawn Borough</t>
  </si>
  <si>
    <t xml:space="preserve">    Wyomissing Borough (P)</t>
  </si>
  <si>
    <t>WYOMISSING AREA</t>
  </si>
  <si>
    <t xml:space="preserve">    West Reading Borough</t>
  </si>
  <si>
    <t>Adamstown Borough</t>
  </si>
  <si>
    <t>See Cocalico</t>
  </si>
  <si>
    <t>Lancaster County</t>
  </si>
  <si>
    <t>Hereford Township</t>
  </si>
  <si>
    <t>See Upper Perkiomen</t>
  </si>
  <si>
    <t xml:space="preserve">                            Montgomery County</t>
  </si>
  <si>
    <t>BLAIR  COUNTY</t>
  </si>
  <si>
    <t>ALTOONA AREA</t>
  </si>
  <si>
    <t xml:space="preserve">    Altoona City</t>
  </si>
  <si>
    <t xml:space="preserve">    Logan Township</t>
  </si>
  <si>
    <t xml:space="preserve">    Tyrone Township (P)</t>
  </si>
  <si>
    <t>BELLWOOD-ANTIS</t>
  </si>
  <si>
    <t xml:space="preserve">    Antis Township</t>
  </si>
  <si>
    <t xml:space="preserve">    Bellwood Borough</t>
  </si>
  <si>
    <t>CLAYSBURG-KIMMEL</t>
  </si>
  <si>
    <t xml:space="preserve">    Greenfield Township</t>
  </si>
  <si>
    <t xml:space="preserve">    Kimmel Township</t>
  </si>
  <si>
    <t xml:space="preserve">        (Bedford County)</t>
  </si>
  <si>
    <t>HOLLIDAYSBURG AREA</t>
  </si>
  <si>
    <t xml:space="preserve">    Frankstown Township</t>
  </si>
  <si>
    <t xml:space="preserve">    Hollidaysburg Borough</t>
  </si>
  <si>
    <t xml:space="preserve">    Newry Borough</t>
  </si>
  <si>
    <t>SPRING COVE</t>
  </si>
  <si>
    <t xml:space="preserve">    Freedom Township</t>
  </si>
  <si>
    <t xml:space="preserve">    Huston Township</t>
  </si>
  <si>
    <t xml:space="preserve">    Martinsburg Borough</t>
  </si>
  <si>
    <t xml:space="preserve">    North Woodbury Township</t>
  </si>
  <si>
    <t xml:space="preserve">    Roaring Spring Borough</t>
  </si>
  <si>
    <t xml:space="preserve">    Taylor Township</t>
  </si>
  <si>
    <t>TYRONE AREA</t>
  </si>
  <si>
    <t xml:space="preserve">    Snyder Township</t>
  </si>
  <si>
    <t xml:space="preserve">    Tyrone Borough</t>
  </si>
  <si>
    <t xml:space="preserve">        (Centre County)</t>
  </si>
  <si>
    <t xml:space="preserve">    Birmingham Borough</t>
  </si>
  <si>
    <t xml:space="preserve">    Warriors Mark Township</t>
  </si>
  <si>
    <t>WILLIAMSBURG COMMUNITY</t>
  </si>
  <si>
    <t xml:space="preserve">    Catharine Township</t>
  </si>
  <si>
    <t xml:space="preserve">    Williamsburg Borough</t>
  </si>
  <si>
    <t>Allegheny Township (P)</t>
  </si>
  <si>
    <t>See Penn-Cambria</t>
  </si>
  <si>
    <t>Cambria County</t>
  </si>
  <si>
    <t>BRADFORD  COUNTY</t>
  </si>
  <si>
    <t>ATHENS</t>
  </si>
  <si>
    <t xml:space="preserve">    Athens Borough</t>
  </si>
  <si>
    <t xml:space="preserve">    Athens Township</t>
  </si>
  <si>
    <t xml:space="preserve">    Ridgebury Township</t>
  </si>
  <si>
    <t xml:space="preserve">    Sheshequin Township</t>
  </si>
  <si>
    <t xml:space="preserve">    Smithfield Township</t>
  </si>
  <si>
    <t xml:space="preserve">    Ulster Township</t>
  </si>
  <si>
    <t>CANTON AREA</t>
  </si>
  <si>
    <t xml:space="preserve">    Canton Borough</t>
  </si>
  <si>
    <t xml:space="preserve">    Cattawissa Township (P)</t>
  </si>
  <si>
    <t xml:space="preserve">    North East Borough</t>
  </si>
  <si>
    <t xml:space="preserve">    North East Township</t>
  </si>
  <si>
    <t>NORTHWESTERN</t>
  </si>
  <si>
    <t xml:space="preserve">    Albion Borough</t>
  </si>
  <si>
    <t xml:space="preserve">    Cranesville Borough</t>
  </si>
  <si>
    <t xml:space="preserve">    Elk Creek Township</t>
  </si>
  <si>
    <t xml:space="preserve">    Platea Borough</t>
  </si>
  <si>
    <t>UNION CITY AREA</t>
  </si>
  <si>
    <t xml:space="preserve">    Union City Borough</t>
  </si>
  <si>
    <t>WATTSBURG AREA</t>
  </si>
  <si>
    <t xml:space="preserve">    Wattsburg Borough</t>
  </si>
  <si>
    <t>FAYETTE  COUNTY</t>
  </si>
  <si>
    <t>ALBERT GALLATIN AREA</t>
  </si>
  <si>
    <t xml:space="preserve">    Fairchance Borough</t>
  </si>
  <si>
    <t xml:space="preserve">    Georges Township</t>
  </si>
  <si>
    <t xml:space="preserve">    German Township (P)</t>
  </si>
  <si>
    <t xml:space="preserve">    Masontown Borough</t>
  </si>
  <si>
    <t xml:space="preserve">    Nicholson Township</t>
  </si>
  <si>
    <t xml:space="preserve">    Point Marion Borough</t>
  </si>
  <si>
    <t xml:space="preserve">    Smithfield Borough</t>
  </si>
  <si>
    <t xml:space="preserve">    Springhill Township</t>
  </si>
  <si>
    <t>BROWNSVILLE AREA</t>
  </si>
  <si>
    <t xml:space="preserve">    Brownsville Borough</t>
  </si>
  <si>
    <t xml:space="preserve">    Brownsville Township</t>
  </si>
  <si>
    <t xml:space="preserve">    Luzerne Township</t>
  </si>
  <si>
    <t xml:space="preserve">    Towanda Borough</t>
  </si>
  <si>
    <t xml:space="preserve">    Towanda Township</t>
  </si>
  <si>
    <t xml:space="preserve">    Wysox Township</t>
  </si>
  <si>
    <t>TROY AREA</t>
  </si>
  <si>
    <t xml:space="preserve">    Connellsville Township</t>
  </si>
  <si>
    <t xml:space="preserve">    Dawson Borough</t>
  </si>
  <si>
    <t xml:space="preserve">    Dunbar Borough</t>
  </si>
  <si>
    <t xml:space="preserve">    Dunbar Township</t>
  </si>
  <si>
    <t xml:space="preserve">    Saltlick Township</t>
  </si>
  <si>
    <t xml:space="preserve">    South Connellsville Borough</t>
  </si>
  <si>
    <t xml:space="preserve">    Vanderbilt Borough</t>
  </si>
  <si>
    <t>FRAZIER</t>
  </si>
  <si>
    <t xml:space="preserve">    Lower Tyrone Township</t>
  </si>
  <si>
    <t xml:space="preserve">    Newell Borough</t>
  </si>
  <si>
    <t xml:space="preserve">    Perryopolis Borough</t>
  </si>
  <si>
    <t>LAUREL HIGHLANDS</t>
  </si>
  <si>
    <t xml:space="preserve">    Menallen Township (P)</t>
  </si>
  <si>
    <t xml:space="preserve">    North Union Township</t>
  </si>
  <si>
    <t xml:space="preserve">    South Union Township</t>
  </si>
  <si>
    <t xml:space="preserve">    Uniontown City (P)</t>
  </si>
  <si>
    <t>UNIONTOWN AREA</t>
  </si>
  <si>
    <t xml:space="preserve">    Henry Clay Township</t>
  </si>
  <si>
    <t xml:space="preserve">    Markleysburg Borough</t>
  </si>
  <si>
    <t xml:space="preserve">    Ohiopyle Borough</t>
  </si>
  <si>
    <t xml:space="preserve">    Stewart Township</t>
  </si>
  <si>
    <t xml:space="preserve">    Wharton Township</t>
  </si>
  <si>
    <t>Belle Vernon Borough</t>
  </si>
  <si>
    <t>See Belle Vernon Area</t>
  </si>
  <si>
    <t xml:space="preserve">    Landisburg Borough</t>
  </si>
  <si>
    <t xml:space="preserve">    Northeast Madison Township</t>
  </si>
  <si>
    <t xml:space="preserve">    Saville Township</t>
  </si>
  <si>
    <t xml:space="preserve">    Southwest Madison Township</t>
  </si>
  <si>
    <t xml:space="preserve">    Tyrone Township</t>
  </si>
  <si>
    <t>Toboyne Township (P)</t>
  </si>
  <si>
    <t>See Fannett-Metal</t>
  </si>
  <si>
    <t>Franklin County</t>
  </si>
  <si>
    <t>PHILADELPHIA  COUNTY</t>
  </si>
  <si>
    <t>PHILADELPHIA CITY</t>
  </si>
  <si>
    <t>PIKE  COUNTY</t>
  </si>
  <si>
    <t>DELAWARE VALLEY</t>
  </si>
  <si>
    <t xml:space="preserve">    Dingman Township</t>
  </si>
  <si>
    <t xml:space="preserve">    Matamoras Borough</t>
  </si>
  <si>
    <t xml:space="preserve">    Milford Borough</t>
  </si>
  <si>
    <t xml:space="preserve">    Shohola Township</t>
  </si>
  <si>
    <t xml:space="preserve">    Westfall Township</t>
  </si>
  <si>
    <t>Lehman Township</t>
  </si>
  <si>
    <t>See East Stroudsburg Area</t>
  </si>
  <si>
    <t>Monroe County</t>
  </si>
  <si>
    <t>Porter Township</t>
  </si>
  <si>
    <t>Blooming Grove Township</t>
  </si>
  <si>
    <t>See Wallenpaupack Area</t>
  </si>
  <si>
    <t>Wayne County</t>
  </si>
  <si>
    <t>Greene Township</t>
  </si>
  <si>
    <t>Lackawaxen Township</t>
  </si>
  <si>
    <t>Palmyra Township</t>
  </si>
  <si>
    <t>POTTER  COUNTY</t>
  </si>
  <si>
    <t>AUSTIN AREA</t>
  </si>
  <si>
    <t xml:space="preserve">    Austin Borough</t>
  </si>
  <si>
    <t xml:space="preserve">    East Fork Township</t>
  </si>
  <si>
    <t xml:space="preserve">    Sylvania Township</t>
  </si>
  <si>
    <t>COUDERSPORT AREA</t>
  </si>
  <si>
    <t xml:space="preserve">    Allegany Township (P)</t>
  </si>
  <si>
    <t xml:space="preserve">    Lurgan Township</t>
  </si>
  <si>
    <t xml:space="preserve">    East Butler Borough</t>
  </si>
  <si>
    <t xml:space="preserve">    Oakland Township</t>
  </si>
  <si>
    <t xml:space="preserve">    Summit Township</t>
  </si>
  <si>
    <t>KARNS CITY AREA</t>
  </si>
  <si>
    <t xml:space="preserve">    Bruin Borough</t>
  </si>
  <si>
    <t xml:space="preserve">    Chicora Borough</t>
  </si>
  <si>
    <t xml:space="preserve">    Donegal Township</t>
  </si>
  <si>
    <t xml:space="preserve">    Fairview Borough</t>
  </si>
  <si>
    <t xml:space="preserve">    Fairview Township</t>
  </si>
  <si>
    <t xml:space="preserve">    Karns City Borough</t>
  </si>
  <si>
    <t xml:space="preserve">    Parker Township</t>
  </si>
  <si>
    <t xml:space="preserve">    Petrolia Borough</t>
  </si>
  <si>
    <t xml:space="preserve">    Brady's Bend Township</t>
  </si>
  <si>
    <t xml:space="preserve">        (Armstrong County)</t>
  </si>
  <si>
    <t xml:space="preserve">    Sugarcreek Township</t>
  </si>
  <si>
    <t xml:space="preserve">    Brady Township</t>
  </si>
  <si>
    <t xml:space="preserve">        (Clarion County)</t>
  </si>
  <si>
    <t xml:space="preserve">    East Brady Borough</t>
  </si>
  <si>
    <t>MARS AREA</t>
  </si>
  <si>
    <t xml:space="preserve">    Adams Township</t>
  </si>
  <si>
    <t xml:space="preserve">    Mars Borough</t>
  </si>
  <si>
    <t xml:space="preserve">    Middlesex Township</t>
  </si>
  <si>
    <t xml:space="preserve">    Valencia Borough</t>
  </si>
  <si>
    <t>MONITEAU</t>
  </si>
  <si>
    <t xml:space="preserve">    Cherry Township</t>
  </si>
  <si>
    <t xml:space="preserve">    Cherry Valley Borough</t>
  </si>
  <si>
    <t xml:space="preserve">    Clay Township</t>
  </si>
  <si>
    <t xml:space="preserve">    Concord Township</t>
  </si>
  <si>
    <t xml:space="preserve">    Eau Claire Borough</t>
  </si>
  <si>
    <t xml:space="preserve">    Venango Township</t>
  </si>
  <si>
    <t xml:space="preserve">    West Sunbury Borough</t>
  </si>
  <si>
    <t>SENECA VALLEY</t>
  </si>
  <si>
    <t xml:space="preserve">    Callery Borough</t>
  </si>
  <si>
    <t xml:space="preserve">    Cranberry Township</t>
  </si>
  <si>
    <t xml:space="preserve">    Evans City Borough</t>
  </si>
  <si>
    <t xml:space="preserve">    Harmony Borough</t>
  </si>
  <si>
    <t xml:space="preserve">    Jackson Township</t>
  </si>
  <si>
    <t xml:space="preserve">    Lancaster Township</t>
  </si>
  <si>
    <t xml:space="preserve">    Sevenfields Borough</t>
  </si>
  <si>
    <t xml:space="preserve">    Zelienople Borough</t>
  </si>
  <si>
    <t xml:space="preserve">    Beavertown Borough </t>
  </si>
  <si>
    <t>Coalmont Borough</t>
  </si>
  <si>
    <t>Dudley Borough</t>
  </si>
  <si>
    <t>Hopewell Township</t>
  </si>
  <si>
    <t>Todd Township</t>
  </si>
  <si>
    <t>Wood Township</t>
  </si>
  <si>
    <t>Birmingham Borough</t>
  </si>
  <si>
    <t>Franklin Township</t>
  </si>
  <si>
    <t>Warriors Mark Township</t>
  </si>
  <si>
    <t>INDIANA  COUNTY</t>
  </si>
  <si>
    <t>BLAIRSVILLE-SALTSBURG</t>
  </si>
  <si>
    <t xml:space="preserve">    Black Lick Township</t>
  </si>
  <si>
    <t xml:space="preserve">    Slippery Rock Borough</t>
  </si>
  <si>
    <t xml:space="preserve">    Slippery Rock Township</t>
  </si>
  <si>
    <t xml:space="preserve">    West Liberty Borough</t>
  </si>
  <si>
    <t xml:space="preserve">    Worth Township</t>
  </si>
  <si>
    <t>SOUTH BUTLER COUNTY</t>
  </si>
  <si>
    <t xml:space="preserve">    Clinton Township</t>
  </si>
  <si>
    <t xml:space="preserve">    Saxonburg Borough</t>
  </si>
  <si>
    <t xml:space="preserve">    Winfield Township</t>
  </si>
  <si>
    <t>Buffalo Township</t>
  </si>
  <si>
    <t>See Freeport Area</t>
  </si>
  <si>
    <t xml:space="preserve">                          Armstrong County</t>
  </si>
  <si>
    <t>Allegheny Township</t>
  </si>
  <si>
    <t>See Allegheny-Clarion</t>
  </si>
  <si>
    <t xml:space="preserve">                          Clarion County</t>
  </si>
  <si>
    <t>CAMBRIA  COUNTY</t>
  </si>
  <si>
    <t>BLACKLICK VALLEY</t>
  </si>
  <si>
    <t xml:space="preserve">    Nanty-Glo Borough</t>
  </si>
  <si>
    <t xml:space="preserve">    Vintondale Borough</t>
  </si>
  <si>
    <t>CAMBRIA HEIGHTS</t>
  </si>
  <si>
    <t xml:space="preserve">    Carrolltown Borough</t>
  </si>
  <si>
    <t xml:space="preserve">    Chest Township</t>
  </si>
  <si>
    <t xml:space="preserve">    Chest Springs Borough</t>
  </si>
  <si>
    <t xml:space="preserve">    East Carroll Township</t>
  </si>
  <si>
    <t xml:space="preserve">    Elder Township</t>
  </si>
  <si>
    <t xml:space="preserve">    Hastings Borough</t>
  </si>
  <si>
    <t xml:space="preserve">    Patton Borough</t>
  </si>
  <si>
    <t xml:space="preserve">    West Carroll Township</t>
  </si>
  <si>
    <t>CENTRAL CAMBRIA</t>
  </si>
  <si>
    <t xml:space="preserve">    Cambria Township</t>
  </si>
  <si>
    <t xml:space="preserve">    Ebensburg Township</t>
  </si>
  <si>
    <t>CONEMAUGH VALLEY</t>
  </si>
  <si>
    <t xml:space="preserve">    Conemaugh Township</t>
  </si>
  <si>
    <t xml:space="preserve">    Daisytown Borough</t>
  </si>
  <si>
    <t xml:space="preserve">    East Conemaugh Borough</t>
  </si>
  <si>
    <t xml:space="preserve">    East Taylor Township</t>
  </si>
  <si>
    <t>See Apollo-Ridge</t>
  </si>
  <si>
    <t>Armstrong County</t>
  </si>
  <si>
    <t>Young Township (P)</t>
  </si>
  <si>
    <t>Smicksburg Borough</t>
  </si>
  <si>
    <t>See Armstrong</t>
  </si>
  <si>
    <t>West Mahoning Township</t>
  </si>
  <si>
    <t>Cherry Tree Borough</t>
  </si>
  <si>
    <t>See Harmony</t>
  </si>
  <si>
    <t>See Punxsutawney Area</t>
  </si>
  <si>
    <t>Canoe Township (P)</t>
  </si>
  <si>
    <t>North Mahoning Township</t>
  </si>
  <si>
    <t>JEFFERSON  COUNTY</t>
  </si>
  <si>
    <t>BROCKWAY AREA</t>
  </si>
  <si>
    <t xml:space="preserve">    Brockway Borough</t>
  </si>
  <si>
    <t xml:space="preserve">    Polk Township</t>
  </si>
  <si>
    <t>BROOKVILLE AREA</t>
  </si>
  <si>
    <t xml:space="preserve">    Brookville Borough</t>
  </si>
  <si>
    <t xml:space="preserve">    Clover Township</t>
  </si>
  <si>
    <t xml:space="preserve">    Eldred Township</t>
  </si>
  <si>
    <t xml:space="preserve">    Heath Township</t>
  </si>
  <si>
    <t xml:space="preserve">    Pinecreek Township</t>
  </si>
  <si>
    <t xml:space="preserve">    Rose Township</t>
  </si>
  <si>
    <t xml:space="preserve">    Summerville Borough</t>
  </si>
  <si>
    <t xml:space="preserve">    Summerhill Borough</t>
  </si>
  <si>
    <t xml:space="preserve">    Summerhill Township</t>
  </si>
  <si>
    <t xml:space="preserve">    Wilmore Borough</t>
  </si>
  <si>
    <t>GREATER JOHNSTOWN</t>
  </si>
  <si>
    <t xml:space="preserve">    Geistown Borough (P)</t>
  </si>
  <si>
    <t xml:space="preserve">    Johnstown City</t>
  </si>
  <si>
    <t xml:space="preserve">    Lower Yoder Township</t>
  </si>
  <si>
    <t xml:space="preserve">    Stonycreek Township</t>
  </si>
  <si>
    <t xml:space="preserve">    West Taylor Township</t>
  </si>
  <si>
    <t>NORTHERN CAMBRIA</t>
  </si>
  <si>
    <t xml:space="preserve">    Barr Township</t>
  </si>
  <si>
    <t xml:space="preserve">    Susquehanna Township</t>
  </si>
  <si>
    <t>PENN-CAMBRIA</t>
  </si>
  <si>
    <t xml:space="preserve">    Allegheny Township</t>
  </si>
  <si>
    <t xml:space="preserve">    Ashville Borough</t>
  </si>
  <si>
    <t xml:space="preserve">    Cresson Borough</t>
  </si>
  <si>
    <t xml:space="preserve">    Cresson Township</t>
  </si>
  <si>
    <t xml:space="preserve">    Dean Township</t>
  </si>
  <si>
    <t xml:space="preserve">    Gallitzin Borough</t>
  </si>
  <si>
    <t xml:space="preserve">    Gallitzin Township</t>
  </si>
  <si>
    <t xml:space="preserve">    Lilly Borough</t>
  </si>
  <si>
    <t xml:space="preserve">    Loretto Borough</t>
  </si>
  <si>
    <t xml:space="preserve">    Munster Township</t>
  </si>
  <si>
    <t xml:space="preserve">    Sankertown Borough</t>
  </si>
  <si>
    <t xml:space="preserve">    Tunnelhill Borough</t>
  </si>
  <si>
    <t xml:space="preserve">        (Blair County)</t>
  </si>
  <si>
    <t>PORTAGE AREA</t>
  </si>
  <si>
    <t xml:space="preserve">    Cassandra Borough</t>
  </si>
  <si>
    <t xml:space="preserve">    Portage Borough</t>
  </si>
  <si>
    <t xml:space="preserve">    Portage Township</t>
  </si>
  <si>
    <t>RICHLAND</t>
  </si>
  <si>
    <t>WESTMONT HILLTOP AREA</t>
  </si>
  <si>
    <t xml:space="preserve">    Southmont Borough</t>
  </si>
  <si>
    <t xml:space="preserve">    Upper Yoder Township</t>
  </si>
  <si>
    <t xml:space="preserve">    Westmont Borough</t>
  </si>
  <si>
    <t xml:space="preserve">    Mifflintown Borough</t>
  </si>
  <si>
    <t xml:space="preserve">    Port Royal Borough</t>
  </si>
  <si>
    <t xml:space="preserve">    Spruce Hill Township</t>
  </si>
  <si>
    <t xml:space="preserve">    Thompsontown Borough</t>
  </si>
  <si>
    <t xml:space="preserve">    Turbett Township</t>
  </si>
  <si>
    <t>Greenwood Township</t>
  </si>
  <si>
    <t>See Greenwood</t>
  </si>
  <si>
    <t>LACKAWANNA  COUNTY</t>
  </si>
  <si>
    <t>ABINGTON HEIGHTS</t>
  </si>
  <si>
    <t xml:space="preserve">    Abington Township</t>
  </si>
  <si>
    <t xml:space="preserve">    Clarks Green Borough</t>
  </si>
  <si>
    <t xml:space="preserve">    Clarks Summit Borough</t>
  </si>
  <si>
    <t xml:space="preserve">    Glenburn Township</t>
  </si>
  <si>
    <t xml:space="preserve">    Newton Township</t>
  </si>
  <si>
    <t xml:space="preserve">    East Penn Township</t>
  </si>
  <si>
    <t xml:space="preserve">    Lehighton Borough</t>
  </si>
  <si>
    <t xml:space="preserve">    Mahoning Township</t>
  </si>
  <si>
    <t xml:space="preserve">    Parryville Borough</t>
  </si>
  <si>
    <t xml:space="preserve">    Weissport Borough</t>
  </si>
  <si>
    <t>PALMERTON AREA</t>
  </si>
  <si>
    <t xml:space="preserve">    Bowmanstown Borough</t>
  </si>
  <si>
    <t xml:space="preserve">    Lower Towamensing Township</t>
  </si>
  <si>
    <t xml:space="preserve">    Palmerton Borough</t>
  </si>
  <si>
    <t xml:space="preserve">    Towamensing Township</t>
  </si>
  <si>
    <t>PANTHER VALLEY</t>
  </si>
  <si>
    <t xml:space="preserve">    Lansford Borough</t>
  </si>
  <si>
    <t xml:space="preserve">    Nesquehoning Borough</t>
  </si>
  <si>
    <t xml:space="preserve">    Summit Hill Borough</t>
  </si>
  <si>
    <t xml:space="preserve">        (Schuylkill County)</t>
  </si>
  <si>
    <t>WEATHERLY AREA</t>
  </si>
  <si>
    <t xml:space="preserve">    East Side Borough</t>
  </si>
  <si>
    <t xml:space="preserve">    Lausanne Township</t>
  </si>
  <si>
    <t xml:space="preserve">    Lehigh Township</t>
  </si>
  <si>
    <t xml:space="preserve">    Packer Township</t>
  </si>
  <si>
    <t xml:space="preserve">    Weatherly Borough</t>
  </si>
  <si>
    <t>Banks Township</t>
  </si>
  <si>
    <t>See Hazleton Area</t>
  </si>
  <si>
    <t>Luzerne County</t>
  </si>
  <si>
    <t>Beaver Meadows Borough</t>
  </si>
  <si>
    <t>CENTRE  COUNTY</t>
  </si>
  <si>
    <t>BALD EAGLE AREA</t>
  </si>
  <si>
    <t xml:space="preserve">    Burnside Township</t>
  </si>
  <si>
    <t xml:space="preserve">    Howard Borough</t>
  </si>
  <si>
    <t xml:space="preserve">    Howard Township</t>
  </si>
  <si>
    <t xml:space="preserve">    Milesburg Borough</t>
  </si>
  <si>
    <t xml:space="preserve">    Denver Borough</t>
  </si>
  <si>
    <t xml:space="preserve">    East Cocalico Township</t>
  </si>
  <si>
    <t xml:space="preserve">    Adamstown Borough</t>
  </si>
  <si>
    <t xml:space="preserve">        (Berks County)</t>
  </si>
  <si>
    <t>COLUMBIA BOROUGH</t>
  </si>
  <si>
    <t>CONESTOGA VALLEY</t>
  </si>
  <si>
    <t xml:space="preserve">    East Lampeter Township</t>
  </si>
  <si>
    <t xml:space="preserve">    Upper Leacock Township</t>
  </si>
  <si>
    <t xml:space="preserve">    West Earl Township</t>
  </si>
  <si>
    <t>DONEGAL</t>
  </si>
  <si>
    <t xml:space="preserve">    East Donegal Township</t>
  </si>
  <si>
    <t xml:space="preserve">    Marietta Borough</t>
  </si>
  <si>
    <t xml:space="preserve">    Mount Joy Borough</t>
  </si>
  <si>
    <t xml:space="preserve">    Mount Joy Township (P)</t>
  </si>
  <si>
    <t xml:space="preserve">    Gregg Township</t>
  </si>
  <si>
    <t xml:space="preserve">    Haines Township</t>
  </si>
  <si>
    <t xml:space="preserve">    Miles Township</t>
  </si>
  <si>
    <t xml:space="preserve">    Millheim Borough</t>
  </si>
  <si>
    <t>STATE COLLEGE AREA</t>
  </si>
  <si>
    <t xml:space="preserve">    Benner Township (P)</t>
  </si>
  <si>
    <t xml:space="preserve">    College Township</t>
  </si>
  <si>
    <t xml:space="preserve">    Ferguson Township</t>
  </si>
  <si>
    <t xml:space="preserve">    Half Moon Township</t>
  </si>
  <si>
    <t xml:space="preserve">    Harris Township</t>
  </si>
  <si>
    <t xml:space="preserve">    Patton Township</t>
  </si>
  <si>
    <t xml:space="preserve">    State College Borough</t>
  </si>
  <si>
    <t>Taylor Township</t>
  </si>
  <si>
    <t>See Tyrone Area</t>
  </si>
  <si>
    <t>Philipsburg Borough</t>
  </si>
  <si>
    <t xml:space="preserve">    Brooklyn Township</t>
  </si>
  <si>
    <t xml:space="preserve">    Clifford Township</t>
  </si>
  <si>
    <t xml:space="preserve">    Harford Township</t>
  </si>
  <si>
    <t xml:space="preserve">    Hop Bottom Borough</t>
  </si>
  <si>
    <t xml:space="preserve">    Lathrop Township</t>
  </si>
  <si>
    <t xml:space="preserve">    Lenox Township</t>
  </si>
  <si>
    <t>SUSQUEHANNA COMMUNITY</t>
  </si>
  <si>
    <t xml:space="preserve">    Ararat Township</t>
  </si>
  <si>
    <t xml:space="preserve">    Lanesboro Borough</t>
  </si>
  <si>
    <t xml:space="preserve">    Oakland Borough</t>
  </si>
  <si>
    <t xml:space="preserve">    Susquehanna Borough</t>
  </si>
  <si>
    <t xml:space="preserve">    Thompson Borough</t>
  </si>
  <si>
    <t xml:space="preserve">    Starrucca Borough</t>
  </si>
  <si>
    <t>TIOGA  COUNTY</t>
  </si>
  <si>
    <t>NORTHERN TIOGA</t>
  </si>
  <si>
    <t xml:space="preserve">    Brookfield Township</t>
  </si>
  <si>
    <t xml:space="preserve">    Chatham Township</t>
  </si>
  <si>
    <t xml:space="preserve">    Clymer Township</t>
  </si>
  <si>
    <t xml:space="preserve">    Deerfield Township</t>
  </si>
  <si>
    <t xml:space="preserve">    Elkland Borough</t>
  </si>
  <si>
    <t xml:space="preserve">    Knoxville Borough</t>
  </si>
  <si>
    <t xml:space="preserve">    Lawrenceville Borough</t>
  </si>
  <si>
    <t xml:space="preserve">    Nelson Township</t>
  </si>
  <si>
    <t xml:space="preserve">    Osceola Township</t>
  </si>
  <si>
    <t xml:space="preserve">    Tioga Borough</t>
  </si>
  <si>
    <t xml:space="preserve">    Tioga Township</t>
  </si>
  <si>
    <t xml:space="preserve">    Westfield Borough</t>
  </si>
  <si>
    <t xml:space="preserve">    Westfield Township</t>
  </si>
  <si>
    <t>SOUTHERN TIOGA</t>
  </si>
  <si>
    <t xml:space="preserve">    Bloss Township</t>
  </si>
  <si>
    <t xml:space="preserve">    Blossburg Borough</t>
  </si>
  <si>
    <t xml:space="preserve">    Mansfield Borough</t>
  </si>
  <si>
    <t xml:space="preserve">    Putnam Township</t>
  </si>
  <si>
    <t xml:space="preserve">    Upper Uwchlan Township</t>
  </si>
  <si>
    <t xml:space="preserve">    Uwchlan Township</t>
  </si>
  <si>
    <t xml:space="preserve">    Wallace Township</t>
  </si>
  <si>
    <t xml:space="preserve">    West Bradford Township</t>
  </si>
  <si>
    <t xml:space="preserve">    West Pikeland Township</t>
  </si>
  <si>
    <t>GREAT VALLEY</t>
  </si>
  <si>
    <t xml:space="preserve">    Charlestown Township</t>
  </si>
  <si>
    <t>LEWISBURG AREA</t>
  </si>
  <si>
    <t xml:space="preserve">    East Buffalo Township</t>
  </si>
  <si>
    <t xml:space="preserve">    Kelly Township</t>
  </si>
  <si>
    <t xml:space="preserve">    Lewisburg Borough</t>
  </si>
  <si>
    <t xml:space="preserve">    Union Township (P)</t>
  </si>
  <si>
    <t>MIFFLINBURG AREA</t>
  </si>
  <si>
    <t xml:space="preserve">    Hartleton Borough</t>
  </si>
  <si>
    <t xml:space="preserve">    Hartley Township</t>
  </si>
  <si>
    <t xml:space="preserve">    MIfflinburg Borough</t>
  </si>
  <si>
    <t xml:space="preserve">    New Berlin Borough</t>
  </si>
  <si>
    <t xml:space="preserve">    West Buffalo Township</t>
  </si>
  <si>
    <t>Gregg Township</t>
  </si>
  <si>
    <t>White Deer Township</t>
  </si>
  <si>
    <t>See Milton Area</t>
  </si>
  <si>
    <t>CHARTIERS VALLEY</t>
  </si>
  <si>
    <t xml:space="preserve">    Bridgeville Borough</t>
  </si>
  <si>
    <t xml:space="preserve">    Collier Township</t>
  </si>
  <si>
    <t xml:space="preserve">    Heidelberg Borough</t>
  </si>
  <si>
    <t xml:space="preserve">    Scott Township</t>
  </si>
  <si>
    <t>CLAIRTON CITY</t>
  </si>
  <si>
    <t>CORNELL</t>
  </si>
  <si>
    <t xml:space="preserve">     Coraopolis Borough</t>
  </si>
  <si>
    <t xml:space="preserve">     Neville Township</t>
  </si>
  <si>
    <t>DEER LAKES</t>
  </si>
  <si>
    <t xml:space="preserve">    East Deer Township</t>
  </si>
  <si>
    <t xml:space="preserve">    West Deer Township</t>
  </si>
  <si>
    <t>DUQUESNE CITY</t>
  </si>
  <si>
    <t>EAST ALLEGHENY</t>
  </si>
  <si>
    <t xml:space="preserve">    East McKeesport Borough</t>
  </si>
  <si>
    <t xml:space="preserve">    North Versailles Township</t>
  </si>
  <si>
    <t xml:space="preserve">    Wall Borough</t>
  </si>
  <si>
    <t xml:space="preserve">    Wilmerding Borough</t>
  </si>
  <si>
    <t>ELIZABETH-FORWARD</t>
  </si>
  <si>
    <t xml:space="preserve">    Elizabeth Borough</t>
  </si>
  <si>
    <t xml:space="preserve">    Elizabeth Township</t>
  </si>
  <si>
    <t xml:space="preserve">    Forward Township</t>
  </si>
  <si>
    <t>FOX CHAPEL AREA</t>
  </si>
  <si>
    <t xml:space="preserve">    Aspinwall Borough</t>
  </si>
  <si>
    <t xml:space="preserve">    Blawnox Borough</t>
  </si>
  <si>
    <t xml:space="preserve">    Fox Chapel Borough</t>
  </si>
  <si>
    <t xml:space="preserve">    Indiana Township</t>
  </si>
  <si>
    <t xml:space="preserve">    O'Hara Township</t>
  </si>
  <si>
    <t>WARREN  COUNTY</t>
  </si>
  <si>
    <t>WARREN COUNTY</t>
  </si>
  <si>
    <t xml:space="preserve">    Bear Lake Borough</t>
  </si>
  <si>
    <t xml:space="preserve">    Brokenstraw Township</t>
  </si>
  <si>
    <t xml:space="preserve">    Cherry Grove Township</t>
  </si>
  <si>
    <t xml:space="preserve">    Clarendon Borough</t>
  </si>
  <si>
    <t xml:space="preserve">    Conewango Township</t>
  </si>
  <si>
    <t xml:space="preserve">    Freehold Township</t>
  </si>
  <si>
    <t xml:space="preserve">    Glade Township</t>
  </si>
  <si>
    <t xml:space="preserve">    Mead Township</t>
  </si>
  <si>
    <t xml:space="preserve">    Pittsfield Township</t>
  </si>
  <si>
    <t xml:space="preserve">    McKeesport City</t>
  </si>
  <si>
    <t xml:space="preserve">    South Versailles Township (P)</t>
  </si>
  <si>
    <t xml:space="preserve">    Versailles Borough</t>
  </si>
  <si>
    <t xml:space="preserve">    White Oak Borough (P)</t>
  </si>
  <si>
    <t>MONTOUR</t>
  </si>
  <si>
    <t xml:space="preserve">    Ingram Borough</t>
  </si>
  <si>
    <t xml:space="preserve">    Kennedy Township</t>
  </si>
  <si>
    <t xml:space="preserve">    Pennsbury Village Borough</t>
  </si>
  <si>
    <t xml:space="preserve">    Robinson Township</t>
  </si>
  <si>
    <t xml:space="preserve">    Thornburg Borough</t>
  </si>
  <si>
    <t>MOON AREA</t>
  </si>
  <si>
    <t xml:space="preserve">    Crescent Township</t>
  </si>
  <si>
    <t xml:space="preserve">    Moon Township</t>
  </si>
  <si>
    <t>MT. LEBANON TOWNSHIP</t>
  </si>
  <si>
    <t>NORTH ALLEGHENY</t>
  </si>
  <si>
    <t xml:space="preserve">    Bradford Woods Borough</t>
  </si>
  <si>
    <t xml:space="preserve">    Franklin Park Borough</t>
  </si>
  <si>
    <t xml:space="preserve">    Marshall Township</t>
  </si>
  <si>
    <t xml:space="preserve">    New Beaver Borough</t>
  </si>
  <si>
    <t xml:space="preserve">    North Beaver Township</t>
  </si>
  <si>
    <t>NESHANNOCK TOWNSHIP</t>
  </si>
  <si>
    <t>NEW CASTLE AREA</t>
  </si>
  <si>
    <t xml:space="preserve">    New Castle City</t>
  </si>
  <si>
    <t>SHENANGO AREA</t>
  </si>
  <si>
    <t xml:space="preserve">    Shenango Township</t>
  </si>
  <si>
    <t xml:space="preserve">    South New Castle Borough</t>
  </si>
  <si>
    <t>UNION AREA</t>
  </si>
  <si>
    <t>WILMINGTON AREA</t>
  </si>
  <si>
    <t xml:space="preserve">    New Wilmington Borough</t>
  </si>
  <si>
    <t xml:space="preserve">    Plain Grove Township</t>
  </si>
  <si>
    <t xml:space="preserve">    Volant Borough</t>
  </si>
  <si>
    <t xml:space="preserve">    Wilmington Township</t>
  </si>
  <si>
    <t>Enon Valley Borough</t>
  </si>
  <si>
    <t>See Blackhawk</t>
  </si>
  <si>
    <t>Beaver County</t>
  </si>
  <si>
    <t>LEBANON  COUNTY</t>
  </si>
  <si>
    <t>ANNVILLE-CLEONA</t>
  </si>
  <si>
    <t xml:space="preserve">    Annville Township</t>
  </si>
  <si>
    <t xml:space="preserve">    Cleona Borough</t>
  </si>
  <si>
    <t xml:space="preserve">    North Annville Township</t>
  </si>
  <si>
    <t xml:space="preserve">    South Annville Township</t>
  </si>
  <si>
    <t>CORNWALL-LEBANON</t>
  </si>
  <si>
    <t xml:space="preserve">    Cornwall Borough</t>
  </si>
  <si>
    <t xml:space="preserve">    Edgeworth Borough</t>
  </si>
  <si>
    <t xml:space="preserve">    Glenfield Borough</t>
  </si>
  <si>
    <t xml:space="preserve">    Haysville Borough</t>
  </si>
  <si>
    <t xml:space="preserve">    Leet Township</t>
  </si>
  <si>
    <t xml:space="preserve">    Leetsdale Borough</t>
  </si>
  <si>
    <t xml:space="preserve">    Osborne Borough</t>
  </si>
  <si>
    <t xml:space="preserve">    Sewickley Borough</t>
  </si>
  <si>
    <t xml:space="preserve">    Sewickley Heights Borough</t>
  </si>
  <si>
    <t xml:space="preserve">    Sewickley Hills Borough</t>
  </si>
  <si>
    <t>RIVERVIEW</t>
  </si>
  <si>
    <t xml:space="preserve">    Oakmont Borough</t>
  </si>
  <si>
    <t xml:space="preserve">    Verona Borough</t>
  </si>
  <si>
    <t>SHALER AREA</t>
  </si>
  <si>
    <t xml:space="preserve">    Etna Borough</t>
  </si>
  <si>
    <t xml:space="preserve">    Millvale Borough</t>
  </si>
  <si>
    <t xml:space="preserve">    Reserve Township</t>
  </si>
  <si>
    <t xml:space="preserve">    Shaler Township</t>
  </si>
  <si>
    <t>SOUTH ALLEGHENY</t>
  </si>
  <si>
    <t xml:space="preserve">    Glassport Borough</t>
  </si>
  <si>
    <t xml:space="preserve">    Liberty Borough</t>
  </si>
  <si>
    <t xml:space="preserve">    North Catasauqua Borough</t>
  </si>
  <si>
    <t xml:space="preserve">        (Northampton County)</t>
  </si>
  <si>
    <t>EAST PENN</t>
  </si>
  <si>
    <t xml:space="preserve">    Alburtis Borough</t>
  </si>
  <si>
    <t xml:space="preserve">    Emmaus Borough</t>
  </si>
  <si>
    <t xml:space="preserve">    Lower Macungie Township</t>
  </si>
  <si>
    <t xml:space="preserve">    Macungie Borough</t>
  </si>
  <si>
    <t xml:space="preserve">    Upper Milford Township</t>
  </si>
  <si>
    <t>NORTHERN LEHIGH</t>
  </si>
  <si>
    <t xml:space="preserve">    Slatington Borough</t>
  </si>
  <si>
    <t xml:space="preserve">    Foxburg Borough</t>
  </si>
  <si>
    <t xml:space="preserve">    St. Petersburg Borough</t>
  </si>
  <si>
    <t xml:space="preserve">    Hovey Township</t>
  </si>
  <si>
    <t xml:space="preserve">    Parker City Borough</t>
  </si>
  <si>
    <t xml:space="preserve">    Emlenton Borough</t>
  </si>
  <si>
    <t xml:space="preserve">        (Venango County)</t>
  </si>
  <si>
    <t xml:space="preserve">    Scrubgrass Township</t>
  </si>
  <si>
    <t>CLARION AREA</t>
  </si>
  <si>
    <t xml:space="preserve">    Clarion Borough</t>
  </si>
  <si>
    <t xml:space="preserve">    Monroe Township (P)</t>
  </si>
  <si>
    <t xml:space="preserve">    Paint Township</t>
  </si>
  <si>
    <t>CLARION-LIMESTONE AREA</t>
  </si>
  <si>
    <t xml:space="preserve">    Clarion Township</t>
  </si>
  <si>
    <t xml:space="preserve">    Limestone Township</t>
  </si>
  <si>
    <t xml:space="preserve">    Millcreek Township</t>
  </si>
  <si>
    <t xml:space="preserve">    Strattonville Borough</t>
  </si>
  <si>
    <t xml:space="preserve">    Corsica Borough</t>
  </si>
  <si>
    <t xml:space="preserve">        (Jefferson County)</t>
  </si>
  <si>
    <t>KEYSTONE</t>
  </si>
  <si>
    <t xml:space="preserve">    Ashland Township</t>
  </si>
  <si>
    <t xml:space="preserve">    Beaver Township</t>
  </si>
  <si>
    <t xml:space="preserve">    Callensburg Borough</t>
  </si>
  <si>
    <t xml:space="preserve">    Knox Borough</t>
  </si>
  <si>
    <t xml:space="preserve">    Licking Township</t>
  </si>
  <si>
    <t xml:space="preserve">    Salem Township</t>
  </si>
  <si>
    <t xml:space="preserve">    Shippenville Borough</t>
  </si>
  <si>
    <t>NORTH CLARION</t>
  </si>
  <si>
    <t xml:space="preserve">    Wright Township</t>
  </si>
  <si>
    <t>DALLAS</t>
  </si>
  <si>
    <t xml:space="preserve">    Dallas Borough</t>
  </si>
  <si>
    <t xml:space="preserve">    Dallas Township</t>
  </si>
  <si>
    <t xml:space="preserve">    Kingston Township</t>
  </si>
  <si>
    <t>GREATER NANTICOKE AREA</t>
  </si>
  <si>
    <t xml:space="preserve">    Conyngham Township</t>
  </si>
  <si>
    <t xml:space="preserve">    Nanticoke City</t>
  </si>
  <si>
    <t xml:space="preserve">    Newport Township</t>
  </si>
  <si>
    <t>CLEARFIELD AREA</t>
  </si>
  <si>
    <t xml:space="preserve">    Bradford Township</t>
  </si>
  <si>
    <t xml:space="preserve">    Clearfield Borough</t>
  </si>
  <si>
    <t xml:space="preserve">    Covington Township</t>
  </si>
  <si>
    <t xml:space="preserve">    Girard Township</t>
  </si>
  <si>
    <t>Brady Township</t>
  </si>
  <si>
    <t>East Brady Borough</t>
  </si>
  <si>
    <t>CLEARFIELD  COUNTY</t>
  </si>
  <si>
    <t xml:space="preserve">    Fallowfield Township</t>
  </si>
  <si>
    <t xml:space="preserve">    North Charleroi Borough</t>
  </si>
  <si>
    <t xml:space="preserve">    Speers Borough</t>
  </si>
  <si>
    <t xml:space="preserve">    Stockdale Borough</t>
  </si>
  <si>
    <t xml:space="preserve">    Twilight Borough</t>
  </si>
  <si>
    <t>CHARTIERS-HOUSTON</t>
  </si>
  <si>
    <t xml:space="preserve">    Chartiers Township</t>
  </si>
  <si>
    <t xml:space="preserve">    Houston Borough</t>
  </si>
  <si>
    <t>FORT CHERRY</t>
  </si>
  <si>
    <t xml:space="preserve">    McDonald Borough (P)</t>
  </si>
  <si>
    <t xml:space="preserve">    Midway Borough</t>
  </si>
  <si>
    <t xml:space="preserve">        (Allegheny County)</t>
  </si>
  <si>
    <t>McGUFFEY</t>
  </si>
  <si>
    <t xml:space="preserve">    Blaine Township</t>
  </si>
  <si>
    <t xml:space="preserve">    Claysville Borough</t>
  </si>
  <si>
    <t xml:space="preserve">    East Finley Township</t>
  </si>
  <si>
    <t xml:space="preserve">    Greenhill Borough</t>
  </si>
  <si>
    <t xml:space="preserve">    South Franklin Township</t>
  </si>
  <si>
    <t xml:space="preserve">    West Alexander Borough</t>
  </si>
  <si>
    <t xml:space="preserve">    West Finley Township</t>
  </si>
  <si>
    <t>PETERS TOWNSHIP</t>
  </si>
  <si>
    <t>RINGGOLD</t>
  </si>
  <si>
    <t xml:space="preserve">    Donora Borough</t>
  </si>
  <si>
    <t xml:space="preserve">    Finleyville Borough</t>
  </si>
  <si>
    <t xml:space="preserve">    Monongahela City</t>
  </si>
  <si>
    <t xml:space="preserve">    New Eagle Borough</t>
  </si>
  <si>
    <t xml:space="preserve">    Nottingham Township</t>
  </si>
  <si>
    <t>TRINITY AREA</t>
  </si>
  <si>
    <t xml:space="preserve">    Amwell Township</t>
  </si>
  <si>
    <t xml:space="preserve">    North Franklin Township</t>
  </si>
  <si>
    <t xml:space="preserve">    South Strabane Township</t>
  </si>
  <si>
    <t>WASHINGTON</t>
  </si>
  <si>
    <t xml:space="preserve">    East Washington Borough</t>
  </si>
  <si>
    <t xml:space="preserve">    Washington City</t>
  </si>
  <si>
    <t>West Brownsville Borough (P)</t>
  </si>
  <si>
    <t>See Brownsville Area</t>
  </si>
  <si>
    <t xml:space="preserve">    Cherry Ridge Township</t>
  </si>
  <si>
    <t xml:space="preserve">    Damascus Township</t>
  </si>
  <si>
    <t xml:space="preserve">    Dyberry Township</t>
  </si>
  <si>
    <t xml:space="preserve">    Honesdale Borough</t>
  </si>
  <si>
    <t xml:space="preserve">    Lebanon Township</t>
  </si>
  <si>
    <t xml:space="preserve">    Manchester Township</t>
  </si>
  <si>
    <t xml:space="preserve">    Oregon Township</t>
  </si>
  <si>
    <t xml:space="preserve">    Preston Township</t>
  </si>
  <si>
    <t xml:space="preserve">    Prompton Borough</t>
  </si>
  <si>
    <t>WESTERN WAYNE</t>
  </si>
  <si>
    <t xml:space="preserve">    Canaan Township</t>
  </si>
  <si>
    <t xml:space="preserve">    South Canaan Township</t>
  </si>
  <si>
    <t xml:space="preserve">    Sterling Township</t>
  </si>
  <si>
    <t xml:space="preserve">    Waymart Borough</t>
  </si>
  <si>
    <t>Lehigh Township</t>
  </si>
  <si>
    <t>See North Pocono</t>
  </si>
  <si>
    <t>Lackawanna County</t>
  </si>
  <si>
    <t>Clinton Township (P)</t>
  </si>
  <si>
    <t>Susquehanna County</t>
  </si>
  <si>
    <t>Mount Pleasant Township</t>
  </si>
  <si>
    <t>Starrucca Borough</t>
  </si>
  <si>
    <t>WESTMORELAND  COUNTY</t>
  </si>
  <si>
    <t>BELLE VERNON AREA</t>
  </si>
  <si>
    <t xml:space="preserve">    North Belle Vernon Borough</t>
  </si>
  <si>
    <t xml:space="preserve">    Rostraver Township</t>
  </si>
  <si>
    <t xml:space="preserve">    Belle Vernon Borough</t>
  </si>
  <si>
    <t xml:space="preserve">        (Fayette County)</t>
  </si>
  <si>
    <t xml:space="preserve">    Fayette City Borough</t>
  </si>
  <si>
    <t xml:space="preserve">BURRELL </t>
  </si>
  <si>
    <t xml:space="preserve">    Lower Burrell City</t>
  </si>
  <si>
    <t xml:space="preserve">    Upper Burrell Township</t>
  </si>
  <si>
    <t>DERRY AREA</t>
  </si>
  <si>
    <t xml:space="preserve">    Derry Borough</t>
  </si>
  <si>
    <t xml:space="preserve">    New Alexandria Borough</t>
  </si>
  <si>
    <t>FRANKLIN REGIONAL</t>
  </si>
  <si>
    <t xml:space="preserve">    Delmont Borough (P)</t>
  </si>
  <si>
    <t xml:space="preserve">    Export Borough</t>
  </si>
  <si>
    <t xml:space="preserve">    Murrysville Borough</t>
  </si>
  <si>
    <t>GREATER LATROBE</t>
  </si>
  <si>
    <t xml:space="preserve">    Latrobe Borough</t>
  </si>
  <si>
    <t xml:space="preserve">    Unity Township</t>
  </si>
  <si>
    <t xml:space="preserve">    Youngstown Borough</t>
  </si>
  <si>
    <t>GREENSBURG-SALEM</t>
  </si>
  <si>
    <t xml:space="preserve">    Leechburg Borough</t>
  </si>
  <si>
    <t xml:space="preserve">    West Leechburg Borough</t>
  </si>
  <si>
    <t xml:space="preserve">        (Westmoreland County)</t>
  </si>
  <si>
    <t>Brady's Bend Township</t>
  </si>
  <si>
    <t>See Karns City Area</t>
  </si>
  <si>
    <t>Butler County</t>
  </si>
  <si>
    <t>Perry Township</t>
  </si>
  <si>
    <t>Sugarcreek Township</t>
  </si>
  <si>
    <t>Hovey Township</t>
  </si>
  <si>
    <t>See Allegheny-Clarion Valley</t>
  </si>
  <si>
    <t>Clarion County</t>
  </si>
  <si>
    <t>Parker City Borough</t>
  </si>
  <si>
    <t>Madison Township</t>
  </si>
  <si>
    <t xml:space="preserve">    Hyde Park Borough</t>
  </si>
  <si>
    <t xml:space="preserve">    Oklahoma Borough</t>
  </si>
  <si>
    <t xml:space="preserve">    Vandergrift Borough</t>
  </si>
  <si>
    <t xml:space="preserve">    Parks Township</t>
  </si>
  <si>
    <t>LIGONIER VALLEY</t>
  </si>
  <si>
    <t xml:space="preserve">    Bolivar Borough</t>
  </si>
  <si>
    <t xml:space="preserve">    Cook Township</t>
  </si>
  <si>
    <t xml:space="preserve">    Laurel Mountain Borough</t>
  </si>
  <si>
    <t xml:space="preserve">    Ligonier Borough</t>
  </si>
  <si>
    <t xml:space="preserve">    Ligonier Township</t>
  </si>
  <si>
    <t xml:space="preserve">    New Florence Borough</t>
  </si>
  <si>
    <t xml:space="preserve">    St. Clair Township</t>
  </si>
  <si>
    <t xml:space="preserve">    Seward Borough</t>
  </si>
  <si>
    <t>MONESSEN CITY</t>
  </si>
  <si>
    <t>MOUNT PLEASANT AREA</t>
  </si>
  <si>
    <t xml:space="preserve">    Donegal Borough</t>
  </si>
  <si>
    <t xml:space="preserve">    Mt. Pleasant Borough</t>
  </si>
  <si>
    <t>NEW KENSINGTON-ARNOLD</t>
  </si>
  <si>
    <t xml:space="preserve">    Arnold City</t>
  </si>
  <si>
    <t xml:space="preserve">    New Kensington City</t>
  </si>
  <si>
    <t>NORWIN</t>
  </si>
  <si>
    <t xml:space="preserve">    Irwin Borough</t>
  </si>
  <si>
    <t xml:space="preserve">    North Huntingdon Township</t>
  </si>
  <si>
    <t xml:space="preserve">    North Irwin Borough</t>
  </si>
  <si>
    <t>PENN-TRAFFORD</t>
  </si>
  <si>
    <t xml:space="preserve">    Penn Borough</t>
  </si>
  <si>
    <t xml:space="preserve">    Trafford Borough (P)</t>
  </si>
  <si>
    <t>SOUTHMORELAND</t>
  </si>
  <si>
    <t xml:space="preserve">    East Huntingdon Township</t>
  </si>
  <si>
    <t xml:space="preserve">    Scottdale Borough</t>
  </si>
  <si>
    <t xml:space="preserve">    Everson Borough</t>
  </si>
  <si>
    <t xml:space="preserve">    Upper Tyrone Township</t>
  </si>
  <si>
    <t>YOUGH</t>
  </si>
  <si>
    <t xml:space="preserve">    Arona Borough</t>
  </si>
  <si>
    <t xml:space="preserve">    Madison Borough</t>
  </si>
  <si>
    <t xml:space="preserve">    West Mayfield Borough</t>
  </si>
  <si>
    <t xml:space="preserve">    Enon Valley Borough</t>
  </si>
  <si>
    <t xml:space="preserve">        (Lawrence County)</t>
  </si>
  <si>
    <t>CENTER AREA</t>
  </si>
  <si>
    <t xml:space="preserve">    Center Township</t>
  </si>
  <si>
    <t xml:space="preserve">    Monaca Borough (P)</t>
  </si>
  <si>
    <t xml:space="preserve">    Potter Township</t>
  </si>
  <si>
    <t>FREEDOM AREA</t>
  </si>
  <si>
    <t xml:space="preserve">    Conway Borough</t>
  </si>
  <si>
    <t xml:space="preserve">    Freedom Borough</t>
  </si>
  <si>
    <t xml:space="preserve">    New Sewickley Township</t>
  </si>
  <si>
    <t>HOPEWELL AREA</t>
  </si>
  <si>
    <t xml:space="preserve">    Hopewell Township</t>
  </si>
  <si>
    <t xml:space="preserve">    Independence Township</t>
  </si>
  <si>
    <t xml:space="preserve">    Racoon Township</t>
  </si>
  <si>
    <t>MIDLAND BOROUGH</t>
  </si>
  <si>
    <t>MONACA BOROUGH</t>
  </si>
  <si>
    <t>NEW BRIGHTON AREA</t>
  </si>
  <si>
    <t xml:space="preserve">    Daugherty Township</t>
  </si>
  <si>
    <t xml:space="preserve">    Fallston Borough</t>
  </si>
  <si>
    <t xml:space="preserve">    New Brighton Borough</t>
  </si>
  <si>
    <t xml:space="preserve">    Pulaski Township</t>
  </si>
  <si>
    <t>RIVERSIDE BEAVER</t>
  </si>
  <si>
    <t xml:space="preserve">    Ellwood City Borough (P)</t>
  </si>
  <si>
    <t xml:space="preserve">    East Saint Clair Township</t>
  </si>
  <si>
    <t xml:space="preserve">    West Saint Clair Township</t>
  </si>
  <si>
    <t xml:space="preserve">    Saint Clairsville Borough</t>
  </si>
  <si>
    <t xml:space="preserve">    Nicholson Borough</t>
  </si>
  <si>
    <t xml:space="preserve">    Dalton Borough</t>
  </si>
  <si>
    <t xml:space="preserve">    LaPlume Township</t>
  </si>
  <si>
    <t xml:space="preserve">    West Abington Township</t>
  </si>
  <si>
    <t>TUNKHANNOCK AREA</t>
  </si>
  <si>
    <t xml:space="preserve">    Eaton Township</t>
  </si>
  <si>
    <t xml:space="preserve">    Forkston Township</t>
  </si>
  <si>
    <t xml:space="preserve">    Lemon Township</t>
  </si>
  <si>
    <t xml:space="preserve">    Mehoopany Township</t>
  </si>
  <si>
    <t xml:space="preserve">    North Branch Township</t>
  </si>
  <si>
    <t xml:space="preserve">    Northmoreland Township</t>
  </si>
  <si>
    <t xml:space="preserve">    Overfield Township</t>
  </si>
  <si>
    <t xml:space="preserve">    Tunkhannock Borough</t>
  </si>
  <si>
    <t>Braintrim Township</t>
  </si>
  <si>
    <t>See Wyalusing Area</t>
  </si>
  <si>
    <t>Laceyville Borough</t>
  </si>
  <si>
    <t>Windham Township (P)</t>
  </si>
  <si>
    <t>Exeter Township</t>
  </si>
  <si>
    <t>See Wyoming Area</t>
  </si>
  <si>
    <t>Noxen Township</t>
  </si>
  <si>
    <t>See Lake-Lehman</t>
  </si>
  <si>
    <t>Meshoppen Borough</t>
  </si>
  <si>
    <t>See Elk Lake</t>
  </si>
  <si>
    <t>Meshoppen Township</t>
  </si>
  <si>
    <t>YORK  COUNTY</t>
  </si>
  <si>
    <t>CENTRAL YORK</t>
  </si>
  <si>
    <t xml:space="preserve">    North York Borough</t>
  </si>
  <si>
    <t xml:space="preserve">    Springettsbury Township (P)</t>
  </si>
  <si>
    <t>DALLASTOWN AREA</t>
  </si>
  <si>
    <t xml:space="preserve">    Dallastown Borough</t>
  </si>
  <si>
    <t xml:space="preserve">    Jacobus Borough</t>
  </si>
  <si>
    <t xml:space="preserve">    Loganville Borough</t>
  </si>
  <si>
    <t xml:space="preserve">    Yoe Borough</t>
  </si>
  <si>
    <t xml:space="preserve">    York Township</t>
  </si>
  <si>
    <t>DOVER AREA</t>
  </si>
  <si>
    <t xml:space="preserve">    Dover Borough</t>
  </si>
  <si>
    <t xml:space="preserve">    Dover Township</t>
  </si>
  <si>
    <t>EASTERN YORK</t>
  </si>
  <si>
    <t xml:space="preserve">    East Prospect Borough</t>
  </si>
  <si>
    <t xml:space="preserve">    Hallam Borough</t>
  </si>
  <si>
    <t xml:space="preserve">    Hellam Township</t>
  </si>
  <si>
    <t xml:space="preserve">    Lower Windsor Township</t>
  </si>
  <si>
    <t xml:space="preserve">    Mann's Choice Borough</t>
  </si>
  <si>
    <t xml:space="preserve">    Rainsburg Borough</t>
  </si>
  <si>
    <t xml:space="preserve">    Snake Spring Township</t>
  </si>
  <si>
    <t>CHESTNUT RIDGE</t>
  </si>
  <si>
    <t xml:space="preserve">    Juniata Township</t>
  </si>
  <si>
    <t xml:space="preserve">    King Township</t>
  </si>
  <si>
    <t xml:space="preserve">    Lincoln Township</t>
  </si>
  <si>
    <t xml:space="preserve">    Napier Township</t>
  </si>
  <si>
    <t xml:space="preserve">    New Paris Borough</t>
  </si>
  <si>
    <t xml:space="preserve">    Pleasantville Borough</t>
  </si>
  <si>
    <t xml:space="preserve">    Schellsburg Borough</t>
  </si>
  <si>
    <t xml:space="preserve">    Union Township</t>
  </si>
  <si>
    <t xml:space="preserve">    North Hopewell Township</t>
  </si>
  <si>
    <t xml:space="preserve">    Red Lion Borough</t>
  </si>
  <si>
    <t xml:space="preserve">    Windsor Borough</t>
  </si>
  <si>
    <t xml:space="preserve">    Winterstown Borough</t>
  </si>
  <si>
    <t>SOUTH EASTERN</t>
  </si>
  <si>
    <t xml:space="preserve">    Cross Roads Borough</t>
  </si>
  <si>
    <t xml:space="preserve">    Delta Borough</t>
  </si>
  <si>
    <t xml:space="preserve">    East Hopewell Township</t>
  </si>
  <si>
    <t xml:space="preserve">    Fawn Grove Borough</t>
  </si>
  <si>
    <t xml:space="preserve">    Peach Bottom Township</t>
  </si>
  <si>
    <t xml:space="preserve">    Stewartstown Borough</t>
  </si>
  <si>
    <t>SOUTH WESTERN</t>
  </si>
  <si>
    <t xml:space="preserve">    Manheim Township</t>
  </si>
  <si>
    <t xml:space="preserve">    West Manheim Township</t>
  </si>
  <si>
    <t>SOUTHERN YORK COUNTY</t>
  </si>
  <si>
    <t xml:space="preserve">    Codorus Township</t>
  </si>
  <si>
    <t xml:space="preserve">    Glen Rock Borough</t>
  </si>
  <si>
    <t xml:space="preserve">    New Freedom Borough</t>
  </si>
  <si>
    <t xml:space="preserve">    Railroad Borough</t>
  </si>
  <si>
    <t xml:space="preserve">    Shrewsbury Borough</t>
  </si>
  <si>
    <t>SPRING GROVE AREA</t>
  </si>
  <si>
    <t xml:space="preserve">    New Salem Borough</t>
  </si>
  <si>
    <t xml:space="preserve">    North Codorus Township</t>
  </si>
  <si>
    <t xml:space="preserve">    Seven Valleys Borough</t>
  </si>
  <si>
    <t xml:space="preserve">    Spring Grove Borough</t>
  </si>
  <si>
    <t>WEST YORK AREA</t>
  </si>
  <si>
    <t xml:space="preserve">    West Manchester Township</t>
  </si>
  <si>
    <t xml:space="preserve">    West York Borough</t>
  </si>
  <si>
    <t>YORK CITY</t>
  </si>
  <si>
    <t>YORK SUBURBAN</t>
  </si>
  <si>
    <t xml:space="preserve">    Spring Garden Township</t>
  </si>
  <si>
    <t>Fairview Township</t>
  </si>
  <si>
    <t>See West Shore</t>
  </si>
  <si>
    <t xml:space="preserve">    Earl Township</t>
  </si>
  <si>
    <t xml:space="preserve">        (Montgomery County)</t>
  </si>
  <si>
    <t xml:space="preserve">    New Hanover Township</t>
  </si>
  <si>
    <t xml:space="preserve">    Upper Frederick Township</t>
  </si>
  <si>
    <t>BRANDYWINE HEIGHTS AREA</t>
  </si>
  <si>
    <t xml:space="preserve">    District Township</t>
  </si>
  <si>
    <t xml:space="preserve">    Longswamp Township</t>
  </si>
  <si>
    <t xml:space="preserve">    Rockland Township</t>
  </si>
  <si>
    <t xml:space="preserve">    Topton Borough</t>
  </si>
  <si>
    <t>CONRAD WEISER AREA</t>
  </si>
  <si>
    <t xml:space="preserve">    Heidelberg Township</t>
  </si>
  <si>
    <t xml:space="preserve">    North Heidelberg Township</t>
  </si>
  <si>
    <t xml:space="preserve">    Robesonia Borough</t>
  </si>
  <si>
    <t xml:space="preserve">    South Heidelberg Township</t>
  </si>
  <si>
    <t xml:space="preserve">    Wernersville Borough</t>
  </si>
  <si>
    <t xml:space="preserve">    Womelsdorf Borough</t>
  </si>
  <si>
    <t xml:space="preserve">    West Cocalico Township (P)</t>
  </si>
  <si>
    <t xml:space="preserve">        (Lancaster County)</t>
  </si>
  <si>
    <t xml:space="preserve">    Frazer Township</t>
  </si>
  <si>
    <t>Williamstown Borough</t>
  </si>
  <si>
    <t>DELAWARE  COUNTY</t>
  </si>
  <si>
    <t>CHESTER-UPLAND</t>
  </si>
  <si>
    <t xml:space="preserve">    Chester City</t>
  </si>
  <si>
    <t xml:space="preserve">    Chester Township</t>
  </si>
  <si>
    <t xml:space="preserve">    Upland Borough</t>
  </si>
  <si>
    <t>CHICHESTER</t>
  </si>
  <si>
    <t xml:space="preserve">    Lower Chichester Township</t>
  </si>
  <si>
    <t xml:space="preserve">    Marcus Hook Borough</t>
  </si>
  <si>
    <t xml:space="preserve">    Trainer Borough</t>
  </si>
  <si>
    <t xml:space="preserve">    Upper Chichester Township</t>
  </si>
  <si>
    <t>GARNET VALLEY</t>
  </si>
  <si>
    <t xml:space="preserve">    Chester Heights Borough</t>
  </si>
  <si>
    <t>HAVERFORD TOWNSHIP</t>
  </si>
  <si>
    <t>INTERBORO</t>
  </si>
  <si>
    <t xml:space="preserve">    Glenolden Borough</t>
  </si>
  <si>
    <t xml:space="preserve">    Norwood Borough</t>
  </si>
  <si>
    <t xml:space="preserve">    Albany Township</t>
  </si>
  <si>
    <t xml:space="preserve">    Greenwich Township</t>
  </si>
  <si>
    <t xml:space="preserve">    Kutztown Borough</t>
  </si>
  <si>
    <t xml:space="preserve">    Lenhartsville Borough</t>
  </si>
  <si>
    <t xml:space="preserve">    Lyons Borough</t>
  </si>
  <si>
    <t xml:space="preserve">    Maxatawney Township</t>
  </si>
  <si>
    <t>MUHLENBERG TOWNSHIP</t>
  </si>
  <si>
    <t xml:space="preserve">    Laureldale Borough</t>
  </si>
  <si>
    <t xml:space="preserve">    Muhlenberg Township</t>
  </si>
  <si>
    <t>OLEY VALLEY</t>
  </si>
  <si>
    <t>ROSE TREE MEDIA</t>
  </si>
  <si>
    <t xml:space="preserve">    Edgemont Township</t>
  </si>
  <si>
    <t xml:space="preserve">    Media Borough</t>
  </si>
  <si>
    <t xml:space="preserve">    Upper Providence Township</t>
  </si>
  <si>
    <t>SOUTHEAST DELCO</t>
  </si>
  <si>
    <t xml:space="preserve">    Collingdale Borough</t>
  </si>
  <si>
    <t xml:space="preserve">    Darby Township</t>
  </si>
  <si>
    <t xml:space="preserve">    Folcroft Borough</t>
  </si>
  <si>
    <t xml:space="preserve">    Sharon Hill Borough</t>
  </si>
  <si>
    <t>SPRINGFIELD</t>
  </si>
  <si>
    <t xml:space="preserve">    Morton Borough</t>
  </si>
  <si>
    <t>UPPER DARBY</t>
  </si>
  <si>
    <t xml:space="preserve">    Clifton Heights Borough</t>
  </si>
  <si>
    <t xml:space="preserve">    Milbourne Borough</t>
  </si>
  <si>
    <t xml:space="preserve">    Upper Darby Township</t>
  </si>
  <si>
    <t>WALLINGFORD SWARTHMORE</t>
  </si>
  <si>
    <t xml:space="preserve">    Nether Providence Township</t>
  </si>
  <si>
    <t xml:space="preserve">    Rose Valley Borough</t>
  </si>
  <si>
    <t xml:space="preserve">    Rutledge Borough</t>
  </si>
  <si>
    <t xml:space="preserve">    Swarthmore Borough</t>
  </si>
  <si>
    <t>WILLIAM PENN</t>
  </si>
  <si>
    <t xml:space="preserve">    Alden Borough</t>
  </si>
  <si>
    <t xml:space="preserve">    Colwyn Borough</t>
  </si>
  <si>
    <t xml:space="preserve">    Darby Borough</t>
  </si>
  <si>
    <t>Limestone Township</t>
  </si>
  <si>
    <t>NORTHAMPTON  COUNTY</t>
  </si>
  <si>
    <t>BANGOR AREA</t>
  </si>
  <si>
    <t xml:space="preserve">    Bangor Borough</t>
  </si>
  <si>
    <t xml:space="preserve">    East Bangor Borough</t>
  </si>
  <si>
    <t xml:space="preserve">    Lower Mt. Bethel Township (P)</t>
  </si>
  <si>
    <t xml:space="preserve">    Portland Borough</t>
  </si>
  <si>
    <t xml:space="preserve">    Roseto Borough</t>
  </si>
  <si>
    <t xml:space="preserve">    Upper Mt. Bethel Township</t>
  </si>
  <si>
    <t>BETHLEHEM AREA</t>
  </si>
  <si>
    <t xml:space="preserve">    Bethlehem City (P)</t>
  </si>
  <si>
    <t xml:space="preserve">    Bethlehem Township</t>
  </si>
  <si>
    <t xml:space="preserve">    Freemansburg Borough</t>
  </si>
  <si>
    <t xml:space="preserve">        (Lehigh County)</t>
  </si>
  <si>
    <t xml:space="preserve">    Fountain Hill Borough</t>
  </si>
  <si>
    <t>EASTON AREA</t>
  </si>
  <si>
    <t xml:space="preserve">    Easton City</t>
  </si>
  <si>
    <t xml:space="preserve">    Forks Township</t>
  </si>
  <si>
    <t xml:space="preserve">    Palmer Township (P)</t>
  </si>
  <si>
    <t>NAZARETH AREA</t>
  </si>
  <si>
    <t xml:space="preserve">    Bushkill Township</t>
  </si>
  <si>
    <t xml:space="preserve">    Lower Nazareth Township</t>
  </si>
  <si>
    <t xml:space="preserve">    Nazareth Borough</t>
  </si>
  <si>
    <t xml:space="preserve">    Stockertown Borough</t>
  </si>
  <si>
    <t xml:space="preserve">    Tatamy Borough</t>
  </si>
  <si>
    <t xml:space="preserve">    Upper Nazareth Township</t>
  </si>
  <si>
    <t>NORTHAMPTON AREA</t>
  </si>
  <si>
    <t xml:space="preserve">    Allen Township</t>
  </si>
  <si>
    <t xml:space="preserve">    Bath Borough</t>
  </si>
  <si>
    <t xml:space="preserve">    Chapman Quarries Borough</t>
  </si>
  <si>
    <t xml:space="preserve">    East Allen Township</t>
  </si>
  <si>
    <t xml:space="preserve">    Moore Township</t>
  </si>
  <si>
    <t xml:space="preserve">    Northampton Borough</t>
  </si>
  <si>
    <t>PEN ARGYL AREA</t>
  </si>
  <si>
    <t>See Kane Area</t>
  </si>
  <si>
    <t>McKean County</t>
  </si>
  <si>
    <t>Jones Township (P)</t>
  </si>
  <si>
    <t>ERIE  COUNTY</t>
  </si>
  <si>
    <t xml:space="preserve">    Little Mahanoy Township</t>
  </si>
  <si>
    <t xml:space="preserve">    Lower Augusta Township</t>
  </si>
  <si>
    <t xml:space="preserve">    Lower Mahanoy Township</t>
  </si>
  <si>
    <t xml:space="preserve">    Upper Mahanoy Township</t>
  </si>
  <si>
    <t xml:space="preserve">    West Cameron Township</t>
  </si>
  <si>
    <t xml:space="preserve">    Zerbe Township  (Trevorton)</t>
  </si>
  <si>
    <t>MILTON AREA</t>
  </si>
  <si>
    <t xml:space="preserve">    East Chillisquaque Township</t>
  </si>
  <si>
    <t xml:space="preserve">    Milton Borough</t>
  </si>
  <si>
    <t xml:space="preserve">    Turbot Township</t>
  </si>
  <si>
    <t xml:space="preserve">    West Chillisquaque Township</t>
  </si>
  <si>
    <t xml:space="preserve">    White Deer Township</t>
  </si>
  <si>
    <t xml:space="preserve">        (Union County)</t>
  </si>
  <si>
    <t>MT. CARMEL AREA</t>
  </si>
  <si>
    <t xml:space="preserve">    Kulpmont Borough</t>
  </si>
  <si>
    <t xml:space="preserve">    Marion Heights Borough</t>
  </si>
  <si>
    <t xml:space="preserve">    Mt. Carmel Borough</t>
  </si>
  <si>
    <t xml:space="preserve">    Stevens Township</t>
  </si>
  <si>
    <t xml:space="preserve">    Terry Township</t>
  </si>
  <si>
    <t xml:space="preserve">    Tuscarora Township</t>
  </si>
  <si>
    <t xml:space="preserve">    Wilmot Township</t>
  </si>
  <si>
    <t xml:space="preserve">    Wyalusing Borough</t>
  </si>
  <si>
    <t xml:space="preserve">    Wyalusing Township (P)</t>
  </si>
  <si>
    <t xml:space="preserve">    Braintrim Township</t>
  </si>
  <si>
    <t xml:space="preserve">        (Wyoming County)</t>
  </si>
  <si>
    <t xml:space="preserve">    Laceyville Borough</t>
  </si>
  <si>
    <t xml:space="preserve">    Windham Township (P)</t>
  </si>
  <si>
    <t>BUCKS  COUNTY</t>
  </si>
  <si>
    <t>BENSALEM TOWNSHIP</t>
  </si>
  <si>
    <t>BRISTOL BOROUGH</t>
  </si>
  <si>
    <t>BRISTOL TOWNSHIP</t>
  </si>
  <si>
    <t>CENTENNIAL</t>
  </si>
  <si>
    <t xml:space="preserve">    Ivyland Borough</t>
  </si>
  <si>
    <t xml:space="preserve">    Upper Southampton Township</t>
  </si>
  <si>
    <t xml:space="preserve">    Warminster Township</t>
  </si>
  <si>
    <t>CENTRAL BUCKS</t>
  </si>
  <si>
    <t>NEWPORT</t>
  </si>
  <si>
    <t xml:space="preserve">    Newtown Township</t>
  </si>
  <si>
    <t xml:space="preserve">    Northampton Township</t>
  </si>
  <si>
    <t xml:space="preserve">    Upper Makefield Township</t>
  </si>
  <si>
    <t xml:space="preserve">    Wrightstown Township</t>
  </si>
  <si>
    <t>MORRISVILLE BOROUGH</t>
  </si>
  <si>
    <t>NESHAMINY</t>
  </si>
  <si>
    <t xml:space="preserve">    Hulmeville Borough</t>
  </si>
  <si>
    <t xml:space="preserve">    Langhorne Borough</t>
  </si>
  <si>
    <t xml:space="preserve">    Langhorne Manor Borough</t>
  </si>
  <si>
    <t xml:space="preserve">    Lower Southampton Township</t>
  </si>
  <si>
    <t xml:space="preserve">    Middletown Township</t>
  </si>
  <si>
    <t xml:space="preserve">    Penndel Borough</t>
  </si>
  <si>
    <t>NEW HOPE-SOLEBURY</t>
  </si>
  <si>
    <t xml:space="preserve">    New Hope Borough</t>
  </si>
  <si>
    <t xml:space="preserve">    Solebury Township</t>
  </si>
  <si>
    <t>PALISADES</t>
  </si>
  <si>
    <t xml:space="preserve">    Bridgeton Township</t>
  </si>
  <si>
    <t xml:space="preserve">    Durham Township</t>
  </si>
  <si>
    <t xml:space="preserve">    Nockamixon Township</t>
  </si>
  <si>
    <t xml:space="preserve">    Riegelsville Borough (P)</t>
  </si>
  <si>
    <t xml:space="preserve">    Tinicum Township</t>
  </si>
  <si>
    <t>PENNRIDGE</t>
  </si>
  <si>
    <t xml:space="preserve">    Bedminster Township</t>
  </si>
  <si>
    <t xml:space="preserve">    Dublin Borough</t>
  </si>
  <si>
    <t xml:space="preserve">    East Rockhill Township</t>
  </si>
  <si>
    <t xml:space="preserve">    Hilltown Township (P)</t>
  </si>
  <si>
    <t xml:space="preserve">    Perkasie Borough</t>
  </si>
  <si>
    <t xml:space="preserve">    Sellersville Borough</t>
  </si>
  <si>
    <t xml:space="preserve">    Silverdale Borough</t>
  </si>
  <si>
    <t xml:space="preserve">    West Rockhill Township</t>
  </si>
  <si>
    <t xml:space="preserve">    Pavia Township</t>
  </si>
  <si>
    <t xml:space="preserve">    Waynesboro Borough</t>
  </si>
  <si>
    <t>Orrstown Borough</t>
  </si>
  <si>
    <t>See Shippensburg Area</t>
  </si>
  <si>
    <t>Cumberland County</t>
  </si>
  <si>
    <t>Shippensburg Borough (P)</t>
  </si>
  <si>
    <t>Southampton Township</t>
  </si>
  <si>
    <t>FULTON  COUNTY</t>
  </si>
  <si>
    <t>CENTRAL FULTON</t>
  </si>
  <si>
    <t xml:space="preserve">    Ayr Township</t>
  </si>
  <si>
    <t xml:space="preserve">    Licking Creek Township</t>
  </si>
  <si>
    <t xml:space="preserve">    McConnellsburg Borough</t>
  </si>
  <si>
    <t>FORBES ROAD</t>
  </si>
  <si>
    <t xml:space="preserve">    Dublin Township</t>
  </si>
  <si>
    <t>SOUTHERN FULTON</t>
  </si>
  <si>
    <t xml:space="preserve">    Belfast Township</t>
  </si>
  <si>
    <t xml:space="preserve">    Brush Creek Township</t>
  </si>
  <si>
    <t xml:space="preserve">    Thompson Township</t>
  </si>
  <si>
    <t xml:space="preserve">    Valley Hi Borough</t>
  </si>
  <si>
    <t>GREENE  COUNTY</t>
  </si>
  <si>
    <t>CARMICHAELS AREA</t>
  </si>
  <si>
    <t xml:space="preserve">    Carmichaels Borough</t>
  </si>
  <si>
    <t xml:space="preserve">    Cumberland Township</t>
  </si>
  <si>
    <t>CENTRAL GREENE</t>
  </si>
  <si>
    <t xml:space="preserve">    Waynesburg Borough</t>
  </si>
  <si>
    <t xml:space="preserve">    Whiteley Township</t>
  </si>
  <si>
    <t>JEFFERSON-MORGAN</t>
  </si>
  <si>
    <t xml:space="preserve">    Clarksville Borough</t>
  </si>
  <si>
    <t xml:space="preserve">    Morgan Township</t>
  </si>
  <si>
    <t xml:space="preserve">    Rices Landing Borough</t>
  </si>
  <si>
    <t>SOUTHEASTERN GREENE</t>
  </si>
  <si>
    <t xml:space="preserve">    Dunkard Township</t>
  </si>
  <si>
    <t xml:space="preserve">    Reilly Township</t>
  </si>
  <si>
    <t>NORTH SCHUYLKILL</t>
  </si>
  <si>
    <t xml:space="preserve">    Ashland Borough</t>
  </si>
  <si>
    <t xml:space="preserve">    Frackville Borough</t>
  </si>
  <si>
    <t>WEST GREENE</t>
  </si>
  <si>
    <t xml:space="preserve">    Freeport Township</t>
  </si>
  <si>
    <t xml:space="preserve">    Gilmore Township</t>
  </si>
  <si>
    <t xml:space="preserve">    Gray Township</t>
  </si>
  <si>
    <t xml:space="preserve">    Richhill Township</t>
  </si>
  <si>
    <t>HUNTINGDON  COUNTY</t>
  </si>
  <si>
    <t>HUNTINGDON AREA</t>
  </si>
  <si>
    <t xml:space="preserve">    Henderson Township</t>
  </si>
  <si>
    <t xml:space="preserve">    Huntingdon Borough</t>
  </si>
  <si>
    <t xml:space="preserve">    Marklesburg Borough</t>
  </si>
  <si>
    <t xml:space="preserve">    Mill Creek Borough</t>
  </si>
  <si>
    <t xml:space="preserve">    Miller Township</t>
  </si>
  <si>
    <t xml:space="preserve">    Oneida Township</t>
  </si>
  <si>
    <t>JUNIATA VALLEY</t>
  </si>
  <si>
    <t xml:space="preserve">    Alexandria Borough</t>
  </si>
  <si>
    <t xml:space="preserve">    Barree Township</t>
  </si>
  <si>
    <t xml:space="preserve">    Petersburg Borough</t>
  </si>
  <si>
    <t xml:space="preserve">    Spruce Creek Township</t>
  </si>
  <si>
    <t xml:space="preserve">    West Township</t>
  </si>
  <si>
    <t>MOUNT UNION AREA</t>
  </si>
  <si>
    <t xml:space="preserve">    Mapleton Borough</t>
  </si>
  <si>
    <t xml:space="preserve">    Mt. Union Borough</t>
  </si>
  <si>
    <t xml:space="preserve">    Shirley Township</t>
  </si>
  <si>
    <t xml:space="preserve">    Shirleysburg Borough</t>
  </si>
  <si>
    <t xml:space="preserve">    Kistler Borough</t>
  </si>
  <si>
    <t xml:space="preserve">        (Mifflin County)</t>
  </si>
  <si>
    <t xml:space="preserve">    Newton Hamilton Borough</t>
  </si>
  <si>
    <t>SOUTHERN HUNTINGDON</t>
  </si>
  <si>
    <t xml:space="preserve">    Cass Township</t>
  </si>
  <si>
    <t xml:space="preserve">    Cassville Borough</t>
  </si>
  <si>
    <t xml:space="preserve">    Cromwell Township</t>
  </si>
  <si>
    <t xml:space="preserve">    Orbisonia Borough</t>
  </si>
  <si>
    <t xml:space="preserve">    Rockhill Borough</t>
  </si>
  <si>
    <t xml:space="preserve">    Saltillo Borough</t>
  </si>
  <si>
    <t xml:space="preserve">    Shade Gap Borough</t>
  </si>
  <si>
    <t xml:space="preserve">    Tell Township</t>
  </si>
  <si>
    <t xml:space="preserve">    Three Springs Borough</t>
  </si>
  <si>
    <t>Broad Top City Borough</t>
  </si>
  <si>
    <t>See Tussey Mountain</t>
  </si>
  <si>
    <t>Bedford County</t>
  </si>
  <si>
    <t>Carbon Township</t>
  </si>
  <si>
    <t xml:space="preserve">    Wiconisco Township</t>
  </si>
  <si>
    <t xml:space="preserve">    Williams Township</t>
  </si>
  <si>
    <t xml:space="preserve">    Williamstown Borough</t>
  </si>
  <si>
    <t>Coaldale Borough</t>
  </si>
  <si>
    <t>See Panther Valley</t>
  </si>
  <si>
    <t>Carbon County</t>
  </si>
  <si>
    <t>East Union Township</t>
  </si>
  <si>
    <t>Kline Township</t>
  </si>
  <si>
    <t>McAdoo Borough</t>
  </si>
  <si>
    <t>North Union Township</t>
  </si>
  <si>
    <t>SNYDER  COUNTY</t>
  </si>
  <si>
    <t>MIDD-WEST</t>
  </si>
  <si>
    <t xml:space="preserve">    McClure Borough</t>
  </si>
  <si>
    <t xml:space="preserve">    Middleburg Borough</t>
  </si>
  <si>
    <t xml:space="preserve">    Middlecreek Township</t>
  </si>
  <si>
    <t xml:space="preserve">    Blairsville Borough</t>
  </si>
  <si>
    <t xml:space="preserve">    Saltsburg Borough</t>
  </si>
  <si>
    <t xml:space="preserve">    Loyalhanna Township</t>
  </si>
  <si>
    <t>HOMER CENTER</t>
  </si>
  <si>
    <t xml:space="preserve">    Homer City Borough</t>
  </si>
  <si>
    <t>INDIANA AREA</t>
  </si>
  <si>
    <t xml:space="preserve">    Armstrong Township</t>
  </si>
  <si>
    <t xml:space="preserve">    Indiana Borough</t>
  </si>
  <si>
    <t xml:space="preserve">    Shelocta Borough</t>
  </si>
  <si>
    <t>MARION CENTER AREA</t>
  </si>
  <si>
    <t xml:space="preserve">    Canoe Township (P)</t>
  </si>
  <si>
    <t xml:space="preserve">    Creekside Borough</t>
  </si>
  <si>
    <t xml:space="preserve">    East Mahoning Township</t>
  </si>
  <si>
    <t xml:space="preserve">    Ernest Borough</t>
  </si>
  <si>
    <t xml:space="preserve">    Grant Township</t>
  </si>
  <si>
    <t xml:space="preserve">    Marion Center Borough</t>
  </si>
  <si>
    <t xml:space="preserve">    Plumville Borough</t>
  </si>
  <si>
    <t xml:space="preserve">    Rayne Township</t>
  </si>
  <si>
    <t xml:space="preserve">    South Mahoning Township</t>
  </si>
  <si>
    <t>PENNS MANOR AREA</t>
  </si>
  <si>
    <t xml:space="preserve">    Cherryhill Township</t>
  </si>
  <si>
    <t xml:space="preserve">    Clymer Borough</t>
  </si>
  <si>
    <t>PURCHASE LINE</t>
  </si>
  <si>
    <t xml:space="preserve">    Glen Campbell Borough</t>
  </si>
  <si>
    <t xml:space="preserve">    Bell Township</t>
  </si>
  <si>
    <t xml:space="preserve">        (Clearfield County)</t>
  </si>
  <si>
    <t xml:space="preserve">    Burnside Borough</t>
  </si>
  <si>
    <t xml:space="preserve">    Mahaffey Borough</t>
  </si>
  <si>
    <t xml:space="preserve">    New Washington Borough</t>
  </si>
  <si>
    <t>UNITED</t>
  </si>
  <si>
    <t xml:space="preserve">    Armagh Borough</t>
  </si>
  <si>
    <t xml:space="preserve">    Brush Valley Township</t>
  </si>
  <si>
    <t xml:space="preserve">    Buffington Township</t>
  </si>
  <si>
    <t xml:space="preserve">    East Wheatfield Township</t>
  </si>
  <si>
    <t xml:space="preserve">    West Wheatfield Township</t>
  </si>
  <si>
    <t>Blacklick Township</t>
  </si>
  <si>
    <t xml:space="preserve">    New Centerville  Borough</t>
  </si>
  <si>
    <t xml:space="preserve">    Rockwood Borough</t>
  </si>
  <si>
    <t xml:space="preserve">    Seven Springs Borough</t>
  </si>
  <si>
    <t xml:space="preserve">    Upper Turkeyfoot Township</t>
  </si>
  <si>
    <t>SALISBURY-ELK LICK</t>
  </si>
  <si>
    <t xml:space="preserve">    Elk Lick Township</t>
  </si>
  <si>
    <t xml:space="preserve">    Salisbury Borough</t>
  </si>
  <si>
    <t>SHADE-CENTRAL CITY</t>
  </si>
  <si>
    <t xml:space="preserve">    Central City Borough</t>
  </si>
  <si>
    <t xml:space="preserve">    Shade Township</t>
  </si>
  <si>
    <t>SHANKSVILLE-STONYCREEK</t>
  </si>
  <si>
    <t xml:space="preserve">    Indian Lake Borough</t>
  </si>
  <si>
    <t xml:space="preserve">    Shanksville Borough</t>
  </si>
  <si>
    <t>SOMERSET AREA</t>
  </si>
  <si>
    <t xml:space="preserve">    Somerset Borough</t>
  </si>
  <si>
    <t xml:space="preserve">    Somerset Township</t>
  </si>
  <si>
    <t>TURKEYFOOT VALLEY AREA</t>
  </si>
  <si>
    <t xml:space="preserve">    Addison Borough</t>
  </si>
  <si>
    <t xml:space="preserve">    Warsaw Township</t>
  </si>
  <si>
    <t>PUNXSUTAWNEY AREA</t>
  </si>
  <si>
    <t xml:space="preserve">    Big Run Borough</t>
  </si>
  <si>
    <t xml:space="preserve">    Gaskill Township</t>
  </si>
  <si>
    <t xml:space="preserve">    McCalmont Township</t>
  </si>
  <si>
    <t xml:space="preserve">    Oliver Township</t>
  </si>
  <si>
    <t xml:space="preserve">    Punxsutawney Borough</t>
  </si>
  <si>
    <t xml:space="preserve">    Ringgold Township</t>
  </si>
  <si>
    <t xml:space="preserve">    Timblin Borough</t>
  </si>
  <si>
    <t xml:space="preserve">    Worthville Borough</t>
  </si>
  <si>
    <t xml:space="preserve">    Young Township</t>
  </si>
  <si>
    <t xml:space="preserve">    Banks Township</t>
  </si>
  <si>
    <t xml:space="preserve">    North Mahoning Township</t>
  </si>
  <si>
    <t>Corsica Borough</t>
  </si>
  <si>
    <t>See Clarion-Limestone Area</t>
  </si>
  <si>
    <t>Union Township</t>
  </si>
  <si>
    <t>Falls Creek Borough (P)</t>
  </si>
  <si>
    <t>See Dubois Area</t>
  </si>
  <si>
    <t>Reynoldsville Borough</t>
  </si>
  <si>
    <t>Sykesville Borough</t>
  </si>
  <si>
    <t>Winslow Township</t>
  </si>
  <si>
    <t>JUNIATA  COUNTY</t>
  </si>
  <si>
    <t>JUNIATA COUNTY</t>
  </si>
  <si>
    <t xml:space="preserve">    Beale Township</t>
  </si>
  <si>
    <t xml:space="preserve">    Delaware Township</t>
  </si>
  <si>
    <t xml:space="preserve">    Fayette Township</t>
  </si>
  <si>
    <t xml:space="preserve">    Fermanagh Township</t>
  </si>
  <si>
    <t xml:space="preserve">    Lack Township</t>
  </si>
  <si>
    <t xml:space="preserve">    Mifflin Borough</t>
  </si>
  <si>
    <t xml:space="preserve">    Meshoppen Township</t>
  </si>
  <si>
    <t>FOREST CITY REGIONAL</t>
  </si>
  <si>
    <t xml:space="preserve">    Forest City Borough</t>
  </si>
  <si>
    <t xml:space="preserve">    Uniondale Borough</t>
  </si>
  <si>
    <t xml:space="preserve">    Vandling Borough</t>
  </si>
  <si>
    <t>ADAMS COUNTY</t>
  </si>
  <si>
    <t>SCHOOL DISTRICT</t>
  </si>
  <si>
    <t/>
  </si>
  <si>
    <t xml:space="preserve">   Municipality</t>
  </si>
  <si>
    <t xml:space="preserve"> MARKET VALUE*</t>
  </si>
  <si>
    <t>ASSESSED VALUE#</t>
  </si>
  <si>
    <t>RATIO</t>
  </si>
  <si>
    <t xml:space="preserve">BERMUDIAN SPRINGS                                </t>
  </si>
  <si>
    <t xml:space="preserve">   East Berlin Borough</t>
  </si>
  <si>
    <t xml:space="preserve">   Hamilton Township (P)</t>
  </si>
  <si>
    <t xml:space="preserve">   Huntingdon Township</t>
  </si>
  <si>
    <t xml:space="preserve">   Latimore Township</t>
  </si>
  <si>
    <t xml:space="preserve">   Reading Township</t>
  </si>
  <si>
    <t xml:space="preserve">   York Springs Borough</t>
  </si>
  <si>
    <t>CONEWAGO VALLEY</t>
  </si>
  <si>
    <t xml:space="preserve">   Abbottstown Borough</t>
  </si>
  <si>
    <t xml:space="preserve">   Berwick Township</t>
  </si>
  <si>
    <t xml:space="preserve">   Bonneauville Borough (P)</t>
  </si>
  <si>
    <t xml:space="preserve">   Conewago Township</t>
  </si>
  <si>
    <t xml:space="preserve">   McSherrystown Borough</t>
  </si>
  <si>
    <t xml:space="preserve">   Mt. Pleasant Township (P)</t>
  </si>
  <si>
    <t xml:space="preserve">   New Oxford Borough</t>
  </si>
  <si>
    <t xml:space="preserve">   Oxford Township</t>
  </si>
  <si>
    <t xml:space="preserve">   Straban Township (P)</t>
  </si>
  <si>
    <t xml:space="preserve">   Tyrone Township (P)</t>
  </si>
  <si>
    <t xml:space="preserve">    North Abington Township</t>
  </si>
  <si>
    <t xml:space="preserve">    Ransom Township</t>
  </si>
  <si>
    <t xml:space="preserve">    South Abington Township</t>
  </si>
  <si>
    <t>CARBONDALE AREA</t>
  </si>
  <si>
    <t xml:space="preserve">    Carbondale City</t>
  </si>
  <si>
    <t xml:space="preserve">    Fell Township</t>
  </si>
  <si>
    <t>DUNMORE BOROUGH</t>
  </si>
  <si>
    <t>LAKELAND</t>
  </si>
  <si>
    <t xml:space="preserve">    Carbondale Township</t>
  </si>
  <si>
    <t xml:space="preserve">    Jermyn Borough</t>
  </si>
  <si>
    <t xml:space="preserve">    Mayfield Borough</t>
  </si>
  <si>
    <t>MID VALLEY</t>
  </si>
  <si>
    <t xml:space="preserve">    Dickson City Borough</t>
  </si>
  <si>
    <t xml:space="preserve">    Olyphant Borough</t>
  </si>
  <si>
    <t xml:space="preserve">    Throop Borough</t>
  </si>
  <si>
    <t xml:space="preserve">NORTH POCONO </t>
  </si>
  <si>
    <t xml:space="preserve">    Clifton Township</t>
  </si>
  <si>
    <t xml:space="preserve">    Elmhurst Township</t>
  </si>
  <si>
    <t xml:space="preserve">    Moscow Borough</t>
  </si>
  <si>
    <t xml:space="preserve">    Roaring Brook Township</t>
  </si>
  <si>
    <t xml:space="preserve">    Spring Brook Township</t>
  </si>
  <si>
    <t xml:space="preserve">        (Wayne County)</t>
  </si>
  <si>
    <t>OLD FORGE BOROUGH</t>
  </si>
  <si>
    <t>RIVERSIDE</t>
  </si>
  <si>
    <t xml:space="preserve">    Moosic Borough</t>
  </si>
  <si>
    <t xml:space="preserve">    Taylor Borough</t>
  </si>
  <si>
    <t>SCRANTON CITY</t>
  </si>
  <si>
    <t>VALLEY VIEW</t>
  </si>
  <si>
    <t xml:space="preserve">    Archbald Borough</t>
  </si>
  <si>
    <t xml:space="preserve">    Blakely Borough</t>
  </si>
  <si>
    <t xml:space="preserve">    Jessup Borough</t>
  </si>
  <si>
    <t>Vandling Borough</t>
  </si>
  <si>
    <t>See Forest City Regional</t>
  </si>
  <si>
    <t>Benton Township</t>
  </si>
  <si>
    <t>See Lackawanna Trail</t>
  </si>
  <si>
    <t>Wyoming County</t>
  </si>
  <si>
    <t>Dalton Borough</t>
  </si>
  <si>
    <t>LaPlume Township</t>
  </si>
  <si>
    <t>West Abington Township</t>
  </si>
  <si>
    <t>LANCASTER  COUNTY</t>
  </si>
  <si>
    <t>COCALICO</t>
  </si>
  <si>
    <t xml:space="preserve">    Adamstown Borough (P)</t>
  </si>
  <si>
    <t xml:space="preserve">    Springdale Borough</t>
  </si>
  <si>
    <t xml:space="preserve">    Springdale Township</t>
  </si>
  <si>
    <t>AVONWORTH</t>
  </si>
  <si>
    <t xml:space="preserve">    Ben Avon Borough</t>
  </si>
  <si>
    <t xml:space="preserve">    Ben Avon Heights Borough</t>
  </si>
  <si>
    <t xml:space="preserve">    Emsworth Borough</t>
  </si>
  <si>
    <t xml:space="preserve">    Kilbuck Township</t>
  </si>
  <si>
    <t xml:space="preserve">    Ohio Township</t>
  </si>
  <si>
    <t>BALDWIN-WHITEHALL</t>
  </si>
  <si>
    <t xml:space="preserve">    Baldwin Borough</t>
  </si>
  <si>
    <t>EASTERN LANCASTER COUNTY</t>
  </si>
  <si>
    <t xml:space="preserve">    East Earl Township</t>
  </si>
  <si>
    <t xml:space="preserve">    New Holland Borough</t>
  </si>
  <si>
    <t xml:space="preserve">    Terre Hill Borough</t>
  </si>
  <si>
    <t>ELIZABETHTOWN AREA</t>
  </si>
  <si>
    <t xml:space="preserve">    Conoy Township</t>
  </si>
  <si>
    <t>See Philipsburg-Osceola Area</t>
  </si>
  <si>
    <t xml:space="preserve">           Clearfield County</t>
  </si>
  <si>
    <t>Rush Township</t>
  </si>
  <si>
    <t>South Philipsburg Borough</t>
  </si>
  <si>
    <t>Curtin Township</t>
  </si>
  <si>
    <t>See Keystone Central</t>
  </si>
  <si>
    <t xml:space="preserve">                    Clinton County</t>
  </si>
  <si>
    <t>Liberty Township</t>
  </si>
  <si>
    <t>CHESTER  COUNTY</t>
  </si>
  <si>
    <t>AVON-GROVE</t>
  </si>
  <si>
    <t xml:space="preserve">    Avondale Borough</t>
  </si>
  <si>
    <t xml:space="preserve">    London Britain Township</t>
  </si>
  <si>
    <t xml:space="preserve">    London Grove Township</t>
  </si>
  <si>
    <t xml:space="preserve">    New London Township</t>
  </si>
  <si>
    <t xml:space="preserve">    West Grove Borough</t>
  </si>
  <si>
    <t>COATESVILLE AREA</t>
  </si>
  <si>
    <t xml:space="preserve">    Caln  Township</t>
  </si>
  <si>
    <t xml:space="preserve">    Coatesville City</t>
  </si>
  <si>
    <t xml:space="preserve">    East Fallowfield Township</t>
  </si>
  <si>
    <t xml:space="preserve">    Modena Borough</t>
  </si>
  <si>
    <t xml:space="preserve">    Sadsbury Township</t>
  </si>
  <si>
    <t xml:space="preserve">    South Coatesville Borough</t>
  </si>
  <si>
    <t xml:space="preserve">    West Brandywine Township</t>
  </si>
  <si>
    <t xml:space="preserve">    West Caln Township</t>
  </si>
  <si>
    <t>DOWNINGTOWN AREA</t>
  </si>
  <si>
    <t xml:space="preserve">    Downingtown Borough</t>
  </si>
  <si>
    <t xml:space="preserve">    East Brandywine Township</t>
  </si>
  <si>
    <t xml:space="preserve">    East Caln Township</t>
  </si>
  <si>
    <t xml:space="preserve">    Quarryville Borough</t>
  </si>
  <si>
    <t>WARWICK</t>
  </si>
  <si>
    <t xml:space="preserve">    Lititz Borough</t>
  </si>
  <si>
    <t>West Cocalico Township</t>
  </si>
  <si>
    <t>See Conrad Weiser Area</t>
  </si>
  <si>
    <t>Christiana Borough</t>
  </si>
  <si>
    <t>See Octorara Area</t>
  </si>
  <si>
    <t>Sadsbury Township</t>
  </si>
  <si>
    <t>LAWRENCE  COUNTY</t>
  </si>
  <si>
    <t>ELLWOOD CITY AREA</t>
  </si>
  <si>
    <t xml:space="preserve">    Ellport Borough</t>
  </si>
  <si>
    <t xml:space="preserve">    Wampum Borough (P)</t>
  </si>
  <si>
    <t xml:space="preserve">    East Whiteland Township</t>
  </si>
  <si>
    <t xml:space="preserve">    Malvern Borough</t>
  </si>
  <si>
    <t xml:space="preserve">    Willistown Township</t>
  </si>
  <si>
    <t>KENNETT CONSOLIDATED</t>
  </si>
  <si>
    <t xml:space="preserve">    East Marlborough Township (P)</t>
  </si>
  <si>
    <t xml:space="preserve">    Kennett Square Borough</t>
  </si>
  <si>
    <t xml:space="preserve">    Kennett Township</t>
  </si>
  <si>
    <t xml:space="preserve">    New Garden Township</t>
  </si>
  <si>
    <t>OCTORARA AREA</t>
  </si>
  <si>
    <t>VENANGO  COUNTY</t>
  </si>
  <si>
    <t>CRANBERRY AREA</t>
  </si>
  <si>
    <t xml:space="preserve">    Pinegrove Township</t>
  </si>
  <si>
    <t>FRANKLIN AREA</t>
  </si>
  <si>
    <t xml:space="preserve">    Barkeyville Borough</t>
  </si>
  <si>
    <t xml:space="preserve">    Canal Township</t>
  </si>
  <si>
    <t xml:space="preserve">    Clintonville Borough</t>
  </si>
  <si>
    <t xml:space="preserve">    Franklin City</t>
  </si>
  <si>
    <t xml:space="preserve">    Frenchcreek Township</t>
  </si>
  <si>
    <t xml:space="preserve">    Irwin Township</t>
  </si>
  <si>
    <t xml:space="preserve">    Mineral Township</t>
  </si>
  <si>
    <t xml:space="preserve">    Polk Borough</t>
  </si>
  <si>
    <t xml:space="preserve">    Sandycreek Township</t>
  </si>
  <si>
    <t xml:space="preserve">    Utica Borough</t>
  </si>
  <si>
    <t xml:space="preserve">    Victory Township</t>
  </si>
  <si>
    <t>OIL CITY AREA</t>
  </si>
  <si>
    <t xml:space="preserve">    Cornplanter Township</t>
  </si>
  <si>
    <t xml:space="preserve">    Oil City City</t>
  </si>
  <si>
    <t xml:space="preserve">    Rouseville Borough</t>
  </si>
  <si>
    <t>TITUSVILLE AREA</t>
  </si>
  <si>
    <t xml:space="preserve">    Cherrytree Township</t>
  </si>
  <si>
    <t xml:space="preserve">    Oilcreek Township</t>
  </si>
  <si>
    <t xml:space="preserve">    Centerville Borough</t>
  </si>
  <si>
    <t xml:space="preserve">    Hydetown Borough</t>
  </si>
  <si>
    <t xml:space="preserve">    Oil Creek Township</t>
  </si>
  <si>
    <t xml:space="preserve">    Titusville City</t>
  </si>
  <si>
    <t xml:space="preserve">    Southwest Township</t>
  </si>
  <si>
    <t>VALLEY GROVE</t>
  </si>
  <si>
    <t xml:space="preserve">    Cooperstown Borough</t>
  </si>
  <si>
    <t xml:space="preserve">    Schuylkill Township</t>
  </si>
  <si>
    <t>TREDYFFRIN-EASTTOWN</t>
  </si>
  <si>
    <t xml:space="preserve">    Easttown Township</t>
  </si>
  <si>
    <t xml:space="preserve">    Tredyffrin Township</t>
  </si>
  <si>
    <t>UNIONVILLE-CHADDS FORD</t>
  </si>
  <si>
    <t xml:space="preserve">    Birmingham Township</t>
  </si>
  <si>
    <t xml:space="preserve">    Newlin Township</t>
  </si>
  <si>
    <t xml:space="preserve">    Pennsbury Township</t>
  </si>
  <si>
    <t xml:space="preserve">    Pocopson Township</t>
  </si>
  <si>
    <t xml:space="preserve">    West Marlborough Township</t>
  </si>
  <si>
    <t xml:space="preserve">        (Delaware County)</t>
  </si>
  <si>
    <t>WEST CHESTER AREA</t>
  </si>
  <si>
    <t xml:space="preserve">    East Bradford Township</t>
  </si>
  <si>
    <t xml:space="preserve">    East Goshen Township</t>
  </si>
  <si>
    <t xml:space="preserve">    Thornbury Township</t>
  </si>
  <si>
    <t xml:space="preserve">    West Chester Borough</t>
  </si>
  <si>
    <t xml:space="preserve">    West Goshen Township</t>
  </si>
  <si>
    <t xml:space="preserve">    Westtown Township</t>
  </si>
  <si>
    <t xml:space="preserve">    West Whiteland Township</t>
  </si>
  <si>
    <t>Elverson Borough</t>
  </si>
  <si>
    <t xml:space="preserve">    Pleasant Township</t>
  </si>
  <si>
    <t xml:space="preserve">    Sheffield Township</t>
  </si>
  <si>
    <t xml:space="preserve">    Sugar Grove Borough</t>
  </si>
  <si>
    <t xml:space="preserve">    Tidioute Borough</t>
  </si>
  <si>
    <t xml:space="preserve">    Triumph Township</t>
  </si>
  <si>
    <t xml:space="preserve">    McCandless Township</t>
  </si>
  <si>
    <t>NORTHGATE</t>
  </si>
  <si>
    <t xml:space="preserve">    Avalon Borough</t>
  </si>
  <si>
    <t xml:space="preserve">    Bellevue Borough</t>
  </si>
  <si>
    <t>NORTH  HILLS</t>
  </si>
  <si>
    <t xml:space="preserve">    Ross Township</t>
  </si>
  <si>
    <t xml:space="preserve">    West View Borough</t>
  </si>
  <si>
    <t>PENN HILLS TOWNSHIP</t>
  </si>
  <si>
    <t>PINE-RICHLAND</t>
  </si>
  <si>
    <t xml:space="preserve">    Pine Township</t>
  </si>
  <si>
    <t xml:space="preserve">    Richland Township</t>
  </si>
  <si>
    <t>PITTSBURGH</t>
  </si>
  <si>
    <t xml:space="preserve">    Mt. Oliver Borough</t>
  </si>
  <si>
    <t>PLUM BOROUGH</t>
  </si>
  <si>
    <t>QUAKER VALLEY</t>
  </si>
  <si>
    <t xml:space="preserve">    Aleppo Township</t>
  </si>
  <si>
    <t xml:space="preserve">    Bell Acres (Sewickley Twp.)</t>
  </si>
  <si>
    <t xml:space="preserve">    Long Branch Borough</t>
  </si>
  <si>
    <t xml:space="preserve">    Roscoe Borough</t>
  </si>
  <si>
    <t xml:space="preserve">    West Pike Run Township</t>
  </si>
  <si>
    <t>CANON-McMILLAN</t>
  </si>
  <si>
    <t xml:space="preserve">    Canonsburg Borough</t>
  </si>
  <si>
    <t xml:space="preserve">    Cecil Township</t>
  </si>
  <si>
    <t xml:space="preserve">    North Strabane Township</t>
  </si>
  <si>
    <t>CHARLEROI AREA</t>
  </si>
  <si>
    <t xml:space="preserve">    Charleroi Borough</t>
  </si>
  <si>
    <t xml:space="preserve">    Dunlevy Borough</t>
  </si>
  <si>
    <t xml:space="preserve">    Lincoln Borough</t>
  </si>
  <si>
    <t xml:space="preserve">    Port Vue Borough</t>
  </si>
  <si>
    <t>SOUTH FAYETTE TOWNSHIP</t>
  </si>
  <si>
    <t>SOUTH PARK TOWNSHIP</t>
  </si>
  <si>
    <t>STEEL VALLEY</t>
  </si>
  <si>
    <t xml:space="preserve">    Homestead Borough</t>
  </si>
  <si>
    <t xml:space="preserve">    Munhall Borough</t>
  </si>
  <si>
    <t xml:space="preserve">    West Homestead Borough</t>
  </si>
  <si>
    <t>STO-ROX</t>
  </si>
  <si>
    <t xml:space="preserve">    McKees Rock Borough</t>
  </si>
  <si>
    <t xml:space="preserve">    Stowe Township</t>
  </si>
  <si>
    <t>UPPER ST. CLAIR TOWNSHIP</t>
  </si>
  <si>
    <t>WEST ALLEGHENY</t>
  </si>
  <si>
    <t xml:space="preserve">    Findlay Township</t>
  </si>
  <si>
    <t xml:space="preserve">    North Fayette Township</t>
  </si>
  <si>
    <t xml:space="preserve">    Oakdale Borough</t>
  </si>
  <si>
    <t>WEST JEFFERSON HILLS</t>
  </si>
  <si>
    <t xml:space="preserve">    Jefferson Borough</t>
  </si>
  <si>
    <t xml:space="preserve">    West Elizabeth Borough</t>
  </si>
  <si>
    <t>WEST MIFFLIN AREA</t>
  </si>
  <si>
    <t xml:space="preserve">    West Mifflin Borough</t>
  </si>
  <si>
    <t xml:space="preserve">    Whitaker Borough</t>
  </si>
  <si>
    <t>WILKINSBURG BOROUGH</t>
  </si>
  <si>
    <t>WOODLAND HILLS</t>
  </si>
  <si>
    <t xml:space="preserve">    Braddock Borough</t>
  </si>
  <si>
    <t xml:space="preserve">    Braddock Hills Borough</t>
  </si>
  <si>
    <t xml:space="preserve">    Chalfant Borough</t>
  </si>
  <si>
    <t xml:space="preserve">    Churchill Borough</t>
  </si>
  <si>
    <t xml:space="preserve">    East Pittsburgh Borough</t>
  </si>
  <si>
    <t xml:space="preserve">    Edgewood Borough</t>
  </si>
  <si>
    <t xml:space="preserve">    Forest Hills Borough</t>
  </si>
  <si>
    <t xml:space="preserve">    North Braddock Borough</t>
  </si>
  <si>
    <t xml:space="preserve">    Rankin Borough</t>
  </si>
  <si>
    <t xml:space="preserve">    Walnutport Borough</t>
  </si>
  <si>
    <t>NORTHWESTERN LEHIGH</t>
  </si>
  <si>
    <t xml:space="preserve">    Lowhill Township</t>
  </si>
  <si>
    <t xml:space="preserve">    Lynn Township</t>
  </si>
  <si>
    <t xml:space="preserve">    Weisenberg Township</t>
  </si>
  <si>
    <t>PARKLAND</t>
  </si>
  <si>
    <t xml:space="preserve">    North Whitehall Township</t>
  </si>
  <si>
    <t xml:space="preserve">    South Whitehall Township </t>
  </si>
  <si>
    <t xml:space="preserve">    Upper Macungie Township</t>
  </si>
  <si>
    <t>SALISBURY TOWNSHIP</t>
  </si>
  <si>
    <t>SOUTHERN LEHIGH</t>
  </si>
  <si>
    <t xml:space="preserve">    Coopersburg Borough</t>
  </si>
  <si>
    <t xml:space="preserve">    Lower Milford Township</t>
  </si>
  <si>
    <t xml:space="preserve">    Upper Saucon Township</t>
  </si>
  <si>
    <t>WHITEHALL-COPLAY</t>
  </si>
  <si>
    <t xml:space="preserve">    Coplay Borough</t>
  </si>
  <si>
    <t xml:space="preserve">    Whitehall Township</t>
  </si>
  <si>
    <t>Bethlehem City (P)</t>
  </si>
  <si>
    <t>See Bethlehem Area</t>
  </si>
  <si>
    <t>Fountain Hill Borough</t>
  </si>
  <si>
    <t>LUZERNE  COUNTY</t>
  </si>
  <si>
    <t>CRESTWOOD</t>
  </si>
  <si>
    <t xml:space="preserve">    Dennison Township</t>
  </si>
  <si>
    <t xml:space="preserve">    Dorrance Township</t>
  </si>
  <si>
    <t xml:space="preserve">    Nuangola Borough</t>
  </si>
  <si>
    <t xml:space="preserve">    Penn Lake Borough</t>
  </si>
  <si>
    <t xml:space="preserve">    Rice Township</t>
  </si>
  <si>
    <t xml:space="preserve">    Goshen Township</t>
  </si>
  <si>
    <t xml:space="preserve">    Lawrence Township</t>
  </si>
  <si>
    <t>CURWENSVILLE AREA</t>
  </si>
  <si>
    <t xml:space="preserve">    Curwensville Borough</t>
  </si>
  <si>
    <t xml:space="preserve">    Grampian Borough</t>
  </si>
  <si>
    <t xml:space="preserve">    Greenwood Township</t>
  </si>
  <si>
    <t xml:space="preserve">    Lumber City Borough</t>
  </si>
  <si>
    <t>DUBOIS AREA</t>
  </si>
  <si>
    <t xml:space="preserve">    Bloom Township</t>
  </si>
  <si>
    <t xml:space="preserve">    Dubois City</t>
  </si>
  <si>
    <t xml:space="preserve">    Falls Creek Borough (P)</t>
  </si>
  <si>
    <t xml:space="preserve">    Sandy Township</t>
  </si>
  <si>
    <t xml:space="preserve">    Troutville Borough</t>
  </si>
  <si>
    <t xml:space="preserve">    Reynoldsville Borough</t>
  </si>
  <si>
    <t xml:space="preserve">    Sykesville Borough</t>
  </si>
  <si>
    <t xml:space="preserve">    Winslow Township</t>
  </si>
  <si>
    <t>GLENDALE</t>
  </si>
  <si>
    <t xml:space="preserve">    Beccaria Township</t>
  </si>
  <si>
    <t xml:space="preserve">    Coalport Borough</t>
  </si>
  <si>
    <t xml:space="preserve">    Irvona Borough</t>
  </si>
  <si>
    <t xml:space="preserve">    Reade Township</t>
  </si>
  <si>
    <t xml:space="preserve">        (Cambria County)</t>
  </si>
  <si>
    <t>HARMONY</t>
  </si>
  <si>
    <t xml:space="preserve">    Westover Borough</t>
  </si>
  <si>
    <t xml:space="preserve">    Cherry Tree Borough</t>
  </si>
  <si>
    <t>MOSHANNON VALLEY</t>
  </si>
  <si>
    <t xml:space="preserve">    Bigler Township</t>
  </si>
  <si>
    <t xml:space="preserve">    Brisbin Borough</t>
  </si>
  <si>
    <t xml:space="preserve">    Glen Hope Borough</t>
  </si>
  <si>
    <t xml:space="preserve">    Gulich Township</t>
  </si>
  <si>
    <t xml:space="preserve">    Houtzdale Borough</t>
  </si>
  <si>
    <t xml:space="preserve">    Jordan Township</t>
  </si>
  <si>
    <t xml:space="preserve">    Ramey Borough</t>
  </si>
  <si>
    <t xml:space="preserve">    Woodward Township</t>
  </si>
  <si>
    <t>PHILIPSBURG-OSCEOLA AREA</t>
  </si>
  <si>
    <t xml:space="preserve">    Chester Hill Borough</t>
  </si>
  <si>
    <t xml:space="preserve">    Decatur Township</t>
  </si>
  <si>
    <t xml:space="preserve">    Lackawaxen Township</t>
  </si>
  <si>
    <t>WAYNE HIGHLANDS</t>
  </si>
  <si>
    <t xml:space="preserve">    Berlin Township</t>
  </si>
  <si>
    <t xml:space="preserve">    Bethany Borough</t>
  </si>
  <si>
    <t xml:space="preserve">    Catawissa Township (P)</t>
  </si>
  <si>
    <t>WEST BRANCH AREA</t>
  </si>
  <si>
    <t xml:space="preserve">    Cooper Township</t>
  </si>
  <si>
    <t xml:space="preserve">    Graham Township</t>
  </si>
  <si>
    <t xml:space="preserve">    Karthaus Township</t>
  </si>
  <si>
    <t xml:space="preserve">    Morris Township</t>
  </si>
  <si>
    <t xml:space="preserve">    West Keating Township</t>
  </si>
  <si>
    <t xml:space="preserve">        (Clinton County)</t>
  </si>
  <si>
    <t>Bell Township</t>
  </si>
  <si>
    <t>See Purchase Line</t>
  </si>
  <si>
    <t>Indiana County</t>
  </si>
  <si>
    <t>Burnside Borough</t>
  </si>
  <si>
    <t>Mahaffey Borough</t>
  </si>
  <si>
    <t>New Washington Borough</t>
  </si>
  <si>
    <t>Newburg Borough</t>
  </si>
  <si>
    <t>CLINTON  COUNTY</t>
  </si>
  <si>
    <t>KEYSTONE CENTRAL</t>
  </si>
  <si>
    <t xml:space="preserve">    Allison Township</t>
  </si>
  <si>
    <t xml:space="preserve">    Bald Eagle Township</t>
  </si>
  <si>
    <t xml:space="preserve">    Beech Creek Borough</t>
  </si>
  <si>
    <t xml:space="preserve">    Beech Creek Township</t>
  </si>
  <si>
    <t xml:space="preserve">    Castanea Township</t>
  </si>
  <si>
    <t xml:space="preserve">    Chapman Township</t>
  </si>
  <si>
    <t xml:space="preserve">    Colebrook Township</t>
  </si>
  <si>
    <t xml:space="preserve">    Dunnstable Township</t>
  </si>
  <si>
    <t xml:space="preserve">    East Keating Township</t>
  </si>
  <si>
    <t xml:space="preserve">    Flemington Borough</t>
  </si>
  <si>
    <t xml:space="preserve">    Gallagher Township</t>
  </si>
  <si>
    <t xml:space="preserve">    Grugan Township</t>
  </si>
  <si>
    <t xml:space="preserve">    Lamar Township</t>
  </si>
  <si>
    <t xml:space="preserve">    Leidy Township</t>
  </si>
  <si>
    <t xml:space="preserve">    Lock Haven City</t>
  </si>
  <si>
    <t xml:space="preserve">    Loganton Borough</t>
  </si>
  <si>
    <t xml:space="preserve">    Mill Hall Borough</t>
  </si>
  <si>
    <t xml:space="preserve">    Noyes Township</t>
  </si>
  <si>
    <t xml:space="preserve">    Pine Creek Township (P)</t>
  </si>
  <si>
    <t xml:space="preserve">    Renovo Borough</t>
  </si>
  <si>
    <t xml:space="preserve">    South Renovo Borough</t>
  </si>
  <si>
    <t xml:space="preserve">    Curtain Township</t>
  </si>
  <si>
    <t xml:space="preserve">    Stewardson Township</t>
  </si>
  <si>
    <t xml:space="preserve">        (Potter County)</t>
  </si>
  <si>
    <t xml:space="preserve">    Greensburg City (P)</t>
  </si>
  <si>
    <t xml:space="preserve">    South Greensburg Borough (P)</t>
  </si>
  <si>
    <t xml:space="preserve">    Southwest Greensburg Borough</t>
  </si>
  <si>
    <t>HEMPFIELD AREA</t>
  </si>
  <si>
    <t xml:space="preserve">    Adamsburg Borough</t>
  </si>
  <si>
    <t xml:space="preserve">    Hunker Borough</t>
  </si>
  <si>
    <t xml:space="preserve">    Jeannette City (P)</t>
  </si>
  <si>
    <t xml:space="preserve">    Manor Borough (P)</t>
  </si>
  <si>
    <t xml:space="preserve">    New Stanton Borough</t>
  </si>
  <si>
    <t xml:space="preserve">    Youngwood Borough</t>
  </si>
  <si>
    <t>JEANNETTE CITY (P)</t>
  </si>
  <si>
    <t>KISKI AREA</t>
  </si>
  <si>
    <t xml:space="preserve">    Avonmore Borough</t>
  </si>
  <si>
    <t xml:space="preserve">    East Vandergrift Borough</t>
  </si>
  <si>
    <t xml:space="preserve">    S. N. P. J. Borough</t>
  </si>
  <si>
    <t xml:space="preserve">    Stillwater Borough</t>
  </si>
  <si>
    <t xml:space="preserve">    Sugarloaf Township</t>
  </si>
  <si>
    <t>BERWICK AREA</t>
  </si>
  <si>
    <t xml:space="preserve">    Berwick Borough</t>
  </si>
  <si>
    <t xml:space="preserve">    Briar Creek Borough</t>
  </si>
  <si>
    <t xml:space="preserve">    Briar Creek Township</t>
  </si>
  <si>
    <t xml:space="preserve">    Hollenback Township</t>
  </si>
  <si>
    <t xml:space="preserve">        (Luzerne County)</t>
  </si>
  <si>
    <t xml:space="preserve">    Nescopeck Borough</t>
  </si>
  <si>
    <t xml:space="preserve">    Nescopeck Township</t>
  </si>
  <si>
    <t>BLOOMSBURG AREA</t>
  </si>
  <si>
    <t xml:space="preserve">    Bloomsburg Town</t>
  </si>
  <si>
    <t xml:space="preserve">    Hemlock Township</t>
  </si>
  <si>
    <t xml:space="preserve">    Main Township</t>
  </si>
  <si>
    <t xml:space="preserve">    Montour Township</t>
  </si>
  <si>
    <t>CENTRAL COLUMBIA</t>
  </si>
  <si>
    <t xml:space="preserve">    Mifflin Township</t>
  </si>
  <si>
    <t xml:space="preserve">    Mt. Pleasant Township</t>
  </si>
  <si>
    <t xml:space="preserve">    North Centre Township</t>
  </si>
  <si>
    <t xml:space="preserve">    Orange Township</t>
  </si>
  <si>
    <t xml:space="preserve">    Orangeville Borough</t>
  </si>
  <si>
    <t xml:space="preserve">    South Centre Township</t>
  </si>
  <si>
    <t>MILLVILLE AREA</t>
  </si>
  <si>
    <t xml:space="preserve">    Millville Borough</t>
  </si>
  <si>
    <t>SOUTHERN COLUMBIA AREA</t>
  </si>
  <si>
    <t xml:space="preserve">    Catawissa Borough</t>
  </si>
  <si>
    <t xml:space="preserve">    Cleveland Township</t>
  </si>
  <si>
    <t xml:space="preserve">    Locust Township</t>
  </si>
  <si>
    <t xml:space="preserve">    Roaring Creek Township</t>
  </si>
  <si>
    <t xml:space="preserve">    Ralpho Township</t>
  </si>
  <si>
    <t xml:space="preserve">        (Northumberland County)</t>
  </si>
  <si>
    <t>Centralia Borough</t>
  </si>
  <si>
    <t>See Mt. Carmel</t>
  </si>
  <si>
    <t>Northumberland County</t>
  </si>
  <si>
    <t>Conyngham Township</t>
  </si>
  <si>
    <t>See North Schuylkill</t>
  </si>
  <si>
    <t xml:space="preserve">    Sewickley Township</t>
  </si>
  <si>
    <t xml:space="preserve">    Smithton Borough</t>
  </si>
  <si>
    <t xml:space="preserve">    South Huntingdon Township</t>
  </si>
  <si>
    <t xml:space="preserve">    Sutersville Borough</t>
  </si>
  <si>
    <t xml:space="preserve">    West Newton Borough</t>
  </si>
  <si>
    <t>West Leechburg Borough</t>
  </si>
  <si>
    <t>See Leechburg Area</t>
  </si>
  <si>
    <t>Loyalhanna Township</t>
  </si>
  <si>
    <t>See Blairsville-Saltsburg</t>
  </si>
  <si>
    <t>WYOMING  COUNTY</t>
  </si>
  <si>
    <t>LACKAWANNA TRAIL</t>
  </si>
  <si>
    <t xml:space="preserve">    Factoryville Borough</t>
  </si>
  <si>
    <t xml:space="preserve">    Randolph Township</t>
  </si>
  <si>
    <t xml:space="preserve">    Rockdale Township</t>
  </si>
  <si>
    <t xml:space="preserve">    Saegertown Borough</t>
  </si>
  <si>
    <t xml:space="preserve">    Steuben Township</t>
  </si>
  <si>
    <t xml:space="preserve">    Townville Borough</t>
  </si>
  <si>
    <t xml:space="preserve">    Venango Borough</t>
  </si>
  <si>
    <t xml:space="preserve">    Woodcock Borough</t>
  </si>
  <si>
    <t xml:space="preserve">    Woodcock Township</t>
  </si>
  <si>
    <t xml:space="preserve">    Plum Township</t>
  </si>
  <si>
    <t>Bloomfield Township</t>
  </si>
  <si>
    <t>See Union City Area</t>
  </si>
  <si>
    <t>Erie County</t>
  </si>
  <si>
    <t>Sparta Township</t>
  </si>
  <si>
    <t>See Corry Area</t>
  </si>
  <si>
    <t>Spartansburg Borough</t>
  </si>
  <si>
    <t>South Shenango Township</t>
  </si>
  <si>
    <t>See Jamestown Area</t>
  </si>
  <si>
    <t>Mercer County</t>
  </si>
  <si>
    <t>West Shenango Township</t>
  </si>
  <si>
    <t>Centerville Borough</t>
  </si>
  <si>
    <t>See Titusville Area</t>
  </si>
  <si>
    <t>Venango County</t>
  </si>
  <si>
    <t>Hydetown Borough</t>
  </si>
  <si>
    <t>Oil Creek Township</t>
  </si>
  <si>
    <t>Rome Township</t>
  </si>
  <si>
    <t>Titusville City</t>
  </si>
  <si>
    <t>CUMBERLAND  COUNTY</t>
  </si>
  <si>
    <t>BIG SPRING</t>
  </si>
  <si>
    <t xml:space="preserve">    Cooke Township</t>
  </si>
  <si>
    <t xml:space="preserve">    Lower Frankford Township</t>
  </si>
  <si>
    <t xml:space="preserve">    Lower Mifflin Township</t>
  </si>
  <si>
    <t xml:space="preserve">    Newville Borough</t>
  </si>
  <si>
    <t xml:space="preserve">    North Newton Township</t>
  </si>
  <si>
    <t xml:space="preserve">    South Newton Township</t>
  </si>
  <si>
    <t xml:space="preserve">    Upper Frankford Township</t>
  </si>
  <si>
    <t xml:space="preserve">    Wrightsville Borough</t>
  </si>
  <si>
    <t xml:space="preserve">    Yorkana Borough</t>
  </si>
  <si>
    <t>HANOVER PUBLIC</t>
  </si>
  <si>
    <t xml:space="preserve">    Hanover Borough</t>
  </si>
  <si>
    <t>NORTHEASTERN YORK COUNTY</t>
  </si>
  <si>
    <t xml:space="preserve">    East Manchester Township</t>
  </si>
  <si>
    <t xml:space="preserve">    Manchester Borough</t>
  </si>
  <si>
    <t xml:space="preserve">    Mt. Wolf Borough</t>
  </si>
  <si>
    <t xml:space="preserve">    York Haven Borough</t>
  </si>
  <si>
    <t>NORTHERN YORK COUNTY</t>
  </si>
  <si>
    <t xml:space="preserve">    Dillsburg Borough</t>
  </si>
  <si>
    <t xml:space="preserve">    Franklintown Borough</t>
  </si>
  <si>
    <t xml:space="preserve">    Monaghan Township</t>
  </si>
  <si>
    <t xml:space="preserve">    Wellsville Borough</t>
  </si>
  <si>
    <t>RED LION AREA</t>
  </si>
  <si>
    <t xml:space="preserve">    Chanceford Township</t>
  </si>
  <si>
    <t xml:space="preserve">    Felton Borough</t>
  </si>
  <si>
    <t xml:space="preserve">    Lower Chanceford Township</t>
  </si>
  <si>
    <t>SOUTH MIDDLETON TOWNSHIP</t>
  </si>
  <si>
    <t>WEST SHORE</t>
  </si>
  <si>
    <t xml:space="preserve">    Lemoyne Borough</t>
  </si>
  <si>
    <t xml:space="preserve">    Lower Allen Township</t>
  </si>
  <si>
    <t xml:space="preserve">    New Cumberland Borough</t>
  </si>
  <si>
    <t xml:space="preserve">    Wormleysburg Borough</t>
  </si>
  <si>
    <t xml:space="preserve">        (York County)</t>
  </si>
  <si>
    <t xml:space="preserve">    Goldsboro Borough</t>
  </si>
  <si>
    <t xml:space="preserve">    Lewisberry Borough</t>
  </si>
  <si>
    <t xml:space="preserve">    Newberry Township (P)</t>
  </si>
  <si>
    <t>DAUPHIN  COUNTY</t>
  </si>
  <si>
    <t>CENTRAL DAUPHIN</t>
  </si>
  <si>
    <t xml:space="preserve">    Dauphin Borough</t>
  </si>
  <si>
    <t xml:space="preserve">    Lower Paxton Township</t>
  </si>
  <si>
    <t xml:space="preserve">    Middle Paxton Township</t>
  </si>
  <si>
    <t xml:space="preserve">    Paxtang Borough</t>
  </si>
  <si>
    <t xml:space="preserve">    Penbrook Borough</t>
  </si>
  <si>
    <t xml:space="preserve">    Swatara Township</t>
  </si>
  <si>
    <t xml:space="preserve">    West Hanover Township</t>
  </si>
  <si>
    <t>DERRY TOWNSHIP</t>
  </si>
  <si>
    <t>HALIFAX AREA</t>
  </si>
  <si>
    <t xml:space="preserve">    Halifax Borough</t>
  </si>
  <si>
    <t xml:space="preserve">    Hatfield Township</t>
  </si>
  <si>
    <t xml:space="preserve">    Lansdale Borough</t>
  </si>
  <si>
    <t xml:space="preserve">    North Wales Borough</t>
  </si>
  <si>
    <t>Goldsboro Borough</t>
  </si>
  <si>
    <t>Lewisberry Borough</t>
  </si>
  <si>
    <t>Newberry Township (P)</t>
  </si>
  <si>
    <t xml:space="preserve">    Halifax Township</t>
  </si>
  <si>
    <t>HARRISBURG CITY</t>
  </si>
  <si>
    <t>LOWER DAUPHIN</t>
  </si>
  <si>
    <t xml:space="preserve">    Conewago Township</t>
  </si>
  <si>
    <t xml:space="preserve">    East Hanover Township</t>
  </si>
  <si>
    <t xml:space="preserve">    Hummelstown Borough</t>
  </si>
  <si>
    <t xml:space="preserve">    South Hanover Township</t>
  </si>
  <si>
    <t>MIDDLETOWN AREA</t>
  </si>
  <si>
    <t xml:space="preserve">    Lower Swatara Township</t>
  </si>
  <si>
    <t xml:space="preserve">    Middletown Borough</t>
  </si>
  <si>
    <t xml:space="preserve">    Royalton Borough</t>
  </si>
  <si>
    <t>MILLERSBURG AREA</t>
  </si>
  <si>
    <t xml:space="preserve">    Millersburg Borough</t>
  </si>
  <si>
    <t xml:space="preserve">    Upper Paxton Township</t>
  </si>
  <si>
    <t>STEELTON-HIGHSPIRE</t>
  </si>
  <si>
    <t xml:space="preserve">    Highspire Borough</t>
  </si>
  <si>
    <t xml:space="preserve">    Steelton Borough</t>
  </si>
  <si>
    <t>SUSQUEHANNA TOWNSHIP</t>
  </si>
  <si>
    <t>UPPER DAUPHIN AREA</t>
  </si>
  <si>
    <t xml:space="preserve">    Berrysburg Borough</t>
  </si>
  <si>
    <t xml:space="preserve">    Elizabethville Borough</t>
  </si>
  <si>
    <t xml:space="preserve">    Gratz Borough</t>
  </si>
  <si>
    <t xml:space="preserve">    Lykens Borough</t>
  </si>
  <si>
    <t xml:space="preserve">    Lykens Township</t>
  </si>
  <si>
    <t xml:space="preserve">    Pillow Borough</t>
  </si>
  <si>
    <t>Reed Township</t>
  </si>
  <si>
    <t>See Susquenita</t>
  </si>
  <si>
    <t>Perry County</t>
  </si>
  <si>
    <t>See Williams Valley</t>
  </si>
  <si>
    <t>Schuylkill County</t>
  </si>
  <si>
    <t>Wiconisco Township</t>
  </si>
  <si>
    <t>Williams Township</t>
  </si>
  <si>
    <t xml:space="preserve">    Souderton Borough</t>
  </si>
  <si>
    <t xml:space="preserve">    Telford Borough (P)</t>
  </si>
  <si>
    <t xml:space="preserve">    Upper Salford Township</t>
  </si>
  <si>
    <t>SPRINGFIELD TOWNSHIP</t>
  </si>
  <si>
    <t>SPRING FORD AREA</t>
  </si>
  <si>
    <t xml:space="preserve">    Limerick Township</t>
  </si>
  <si>
    <t xml:space="preserve">    Royersford Borough</t>
  </si>
  <si>
    <t xml:space="preserve">    Spring City Borough</t>
  </si>
  <si>
    <t>UPPER DUBLIN TOWNSHIP</t>
  </si>
  <si>
    <t>UPPER MERION AREA</t>
  </si>
  <si>
    <t xml:space="preserve">    Bridgeport Borough</t>
  </si>
  <si>
    <t xml:space="preserve">    Upper Merion Township</t>
  </si>
  <si>
    <t xml:space="preserve">    West Conshohocken Borough</t>
  </si>
  <si>
    <t>UPPER MORELAND</t>
  </si>
  <si>
    <t>UPPER PERKIOMEN</t>
  </si>
  <si>
    <t xml:space="preserve">    East Greenville Borough</t>
  </si>
  <si>
    <t xml:space="preserve">    Green Lane Borough</t>
  </si>
  <si>
    <t xml:space="preserve">    Marlborough Township</t>
  </si>
  <si>
    <t xml:space="preserve">    Pennsburg Borough</t>
  </si>
  <si>
    <t xml:space="preserve">    Red Hill Borough</t>
  </si>
  <si>
    <t xml:space="preserve">    Upper Hanover Township</t>
  </si>
  <si>
    <t xml:space="preserve">    Hereford Township</t>
  </si>
  <si>
    <t>WISSAHICKON</t>
  </si>
  <si>
    <t xml:space="preserve">    Ambler Borough</t>
  </si>
  <si>
    <t xml:space="preserve">    Lower Gwynedd Township</t>
  </si>
  <si>
    <t xml:space="preserve">    Whitpain Township</t>
  </si>
  <si>
    <t>Douglass Township</t>
  </si>
  <si>
    <t>See Boyertown Area</t>
  </si>
  <si>
    <t>New Hanover Township</t>
  </si>
  <si>
    <t>Upper Frederick Township</t>
  </si>
  <si>
    <t>MONTOUR  COUNTY</t>
  </si>
  <si>
    <t>DANVILLE AREA</t>
  </si>
  <si>
    <t xml:space="preserve">    Danville Borough</t>
  </si>
  <si>
    <t xml:space="preserve">    Mayberry Township</t>
  </si>
  <si>
    <t xml:space="preserve">    Prospect Park Borough</t>
  </si>
  <si>
    <t>MARPLE NEWTOWN</t>
  </si>
  <si>
    <t xml:space="preserve">     Marple Township</t>
  </si>
  <si>
    <t xml:space="preserve">     Newtown Township</t>
  </si>
  <si>
    <t>PENN DELCO UNION</t>
  </si>
  <si>
    <t xml:space="preserve">    Aston Township</t>
  </si>
  <si>
    <t xml:space="preserve">    Brookhaven Borough</t>
  </si>
  <si>
    <t xml:space="preserve">    Parkside Borough</t>
  </si>
  <si>
    <t>RADNOR TOWNSHIP</t>
  </si>
  <si>
    <t xml:space="preserve">RIDLEY </t>
  </si>
  <si>
    <t xml:space="preserve">    Eddystone Borough</t>
  </si>
  <si>
    <t xml:space="preserve">    Ridley Park Borough</t>
  </si>
  <si>
    <t xml:space="preserve">    Ridley Township</t>
  </si>
  <si>
    <t xml:space="preserve">See Susquehanna Community                      </t>
  </si>
  <si>
    <t xml:space="preserve">    Washingtonville Borough</t>
  </si>
  <si>
    <t xml:space="preserve">    West Hemlock Township</t>
  </si>
  <si>
    <t xml:space="preserve">    Riverside Borough</t>
  </si>
  <si>
    <t>Anthony Township</t>
  </si>
  <si>
    <t>See Warrior Run</t>
  </si>
  <si>
    <t xml:space="preserve">    Canton Township</t>
  </si>
  <si>
    <t xml:space="preserve">    LeRoy Township</t>
  </si>
  <si>
    <t xml:space="preserve">    McIntyre Township</t>
  </si>
  <si>
    <t xml:space="preserve">        (Lycoming County)</t>
  </si>
  <si>
    <t xml:space="preserve">    McNett Township</t>
  </si>
  <si>
    <t xml:space="preserve">        (Tioga County)</t>
  </si>
  <si>
    <t>NORTH EAST BRADFORD</t>
  </si>
  <si>
    <t xml:space="preserve">    LeRaysville Borough</t>
  </si>
  <si>
    <t xml:space="preserve">    Orwell Township</t>
  </si>
  <si>
    <t xml:space="preserve">    Rome Borough</t>
  </si>
  <si>
    <t xml:space="preserve">    Rome Township</t>
  </si>
  <si>
    <t xml:space="preserve">    Warren Township</t>
  </si>
  <si>
    <t xml:space="preserve">    Windham Township</t>
  </si>
  <si>
    <t>SAYRE AREA</t>
  </si>
  <si>
    <t xml:space="preserve">    Litchfield Township</t>
  </si>
  <si>
    <t xml:space="preserve">    Sayre Borough</t>
  </si>
  <si>
    <t xml:space="preserve">    South Waverly Borough</t>
  </si>
  <si>
    <t>TOWANDA AREA</t>
  </si>
  <si>
    <t xml:space="preserve">    Asylum Township</t>
  </si>
  <si>
    <t xml:space="preserve">    Monroe Borough</t>
  </si>
  <si>
    <t xml:space="preserve">    Monroe Township </t>
  </si>
  <si>
    <t xml:space="preserve">    North Towanda Township</t>
  </si>
  <si>
    <t xml:space="preserve">    Standing Stone Township</t>
  </si>
  <si>
    <t xml:space="preserve">    Pen Argyl Borough</t>
  </si>
  <si>
    <t xml:space="preserve">    Plainfield Township</t>
  </si>
  <si>
    <t xml:space="preserve">    Wind Gap Borough</t>
  </si>
  <si>
    <t>SAUCON VALLEY</t>
  </si>
  <si>
    <t xml:space="preserve">    Hellertown Borough</t>
  </si>
  <si>
    <t xml:space="preserve">    Lower Saucon Township</t>
  </si>
  <si>
    <t>WILSON AREA</t>
  </si>
  <si>
    <t xml:space="preserve">    Glendon Borough</t>
  </si>
  <si>
    <t xml:space="preserve">    West Easton Borough</t>
  </si>
  <si>
    <t xml:space="preserve">    Williams Township  (P)</t>
  </si>
  <si>
    <t xml:space="preserve">    Wilson Borough</t>
  </si>
  <si>
    <t>North Catasauqua Borough</t>
  </si>
  <si>
    <t>See Catasauqua</t>
  </si>
  <si>
    <t>Lehigh County</t>
  </si>
  <si>
    <t>Walnutport Borough</t>
  </si>
  <si>
    <t>See Northern Lehigh</t>
  </si>
  <si>
    <t>NORTHUMBERLAND  COUNTY</t>
  </si>
  <si>
    <t>LINE MOUNTAIN</t>
  </si>
  <si>
    <t xml:space="preserve">    Herndon Borough</t>
  </si>
  <si>
    <t xml:space="preserve">    Alba Borough</t>
  </si>
  <si>
    <t xml:space="preserve">    Armenia Township</t>
  </si>
  <si>
    <t xml:space="preserve">    Burlington Borough</t>
  </si>
  <si>
    <t xml:space="preserve">    Burlington Township</t>
  </si>
  <si>
    <t xml:space="preserve">    Columbia Township</t>
  </si>
  <si>
    <t xml:space="preserve">    Granville Township</t>
  </si>
  <si>
    <t xml:space="preserve">    South Creek Township</t>
  </si>
  <si>
    <t xml:space="preserve">    Springfield Township</t>
  </si>
  <si>
    <t xml:space="preserve">    Sylvania Borough</t>
  </si>
  <si>
    <t xml:space="preserve">    Troy Borough</t>
  </si>
  <si>
    <t xml:space="preserve">    Troy Township</t>
  </si>
  <si>
    <t xml:space="preserve">    Wells Township</t>
  </si>
  <si>
    <t xml:space="preserve">    West Burlington Township</t>
  </si>
  <si>
    <t>WYALUSING AREA</t>
  </si>
  <si>
    <t xml:space="preserve">    Herrick Township</t>
  </si>
  <si>
    <t xml:space="preserve">    New Albany Borough</t>
  </si>
  <si>
    <t xml:space="preserve">    Overton Township</t>
  </si>
  <si>
    <t>Fayette City Borough</t>
  </si>
  <si>
    <t>Washington Township</t>
  </si>
  <si>
    <t>Everson Borough</t>
  </si>
  <si>
    <t>See Southmoreland</t>
  </si>
  <si>
    <t>Upper Tyrone Township</t>
  </si>
  <si>
    <t>FOREST  COUNTY</t>
  </si>
  <si>
    <t>FOREST AREA</t>
  </si>
  <si>
    <t xml:space="preserve">    Barnett Township</t>
  </si>
  <si>
    <t xml:space="preserve">    Green Township</t>
  </si>
  <si>
    <t xml:space="preserve">    Hickory Township</t>
  </si>
  <si>
    <t xml:space="preserve">    Howe Township</t>
  </si>
  <si>
    <t xml:space="preserve">    Jenks Township</t>
  </si>
  <si>
    <t xml:space="preserve">    Kingsley Township</t>
  </si>
  <si>
    <t xml:space="preserve">    Tionesta Borough</t>
  </si>
  <si>
    <t xml:space="preserve">    Tionesta Township</t>
  </si>
  <si>
    <t xml:space="preserve">    Millstone Township</t>
  </si>
  <si>
    <t xml:space="preserve">        (Elk County)</t>
  </si>
  <si>
    <t xml:space="preserve">    President Township (P)</t>
  </si>
  <si>
    <t>FRANKLIN  COUNTY</t>
  </si>
  <si>
    <t>CHAMBERSBURG AREA</t>
  </si>
  <si>
    <t xml:space="preserve">    Chambersburg Borough</t>
  </si>
  <si>
    <t xml:space="preserve">    Guilford Township (P)</t>
  </si>
  <si>
    <t xml:space="preserve">    Hamilton Township</t>
  </si>
  <si>
    <t xml:space="preserve">    Letterkenny Township</t>
  </si>
  <si>
    <t xml:space="preserve">    Buckingham Township</t>
  </si>
  <si>
    <t xml:space="preserve">    Chalfont Borough</t>
  </si>
  <si>
    <t xml:space="preserve">    Doylestown Borough</t>
  </si>
  <si>
    <t xml:space="preserve">    Doylestown Township</t>
  </si>
  <si>
    <t xml:space="preserve">    New Britain Borough</t>
  </si>
  <si>
    <t xml:space="preserve">    New Britain Township (P)</t>
  </si>
  <si>
    <t xml:space="preserve">    Plumstead Township</t>
  </si>
  <si>
    <t xml:space="preserve">    Warrington Township</t>
  </si>
  <si>
    <t xml:space="preserve">    Warwick Township</t>
  </si>
  <si>
    <t>COUNCIL ROCK</t>
  </si>
  <si>
    <t xml:space="preserve">    Newtown Borough</t>
  </si>
  <si>
    <t xml:space="preserve">    Fannett Township</t>
  </si>
  <si>
    <t xml:space="preserve">    Metal Township</t>
  </si>
  <si>
    <t xml:space="preserve">    Toboyne Township (P)</t>
  </si>
  <si>
    <t xml:space="preserve">        (Perry County)</t>
  </si>
  <si>
    <t>GREENCASTLE-ANTRIM</t>
  </si>
  <si>
    <t xml:space="preserve">    Antrim Township</t>
  </si>
  <si>
    <t xml:space="preserve">    Greencastle Borough</t>
  </si>
  <si>
    <t>TUSCARORA</t>
  </si>
  <si>
    <t xml:space="preserve">    Mercersburg Borough</t>
  </si>
  <si>
    <t xml:space="preserve">    Montgomery Township</t>
  </si>
  <si>
    <t xml:space="preserve">    Peters Township</t>
  </si>
  <si>
    <t xml:space="preserve">    St. Thomas Township</t>
  </si>
  <si>
    <t>WAYNESBORO AREA</t>
  </si>
  <si>
    <t xml:space="preserve">    Mont Alto Borough</t>
  </si>
  <si>
    <t xml:space="preserve">    Quincy Township</t>
  </si>
  <si>
    <t>FANNETT-METAL</t>
  </si>
  <si>
    <t xml:space="preserve">    Coudersport Borough</t>
  </si>
  <si>
    <t xml:space="preserve">    Eulalia Township</t>
  </si>
  <si>
    <t xml:space="preserve">    Hebron Township</t>
  </si>
  <si>
    <t xml:space="preserve">    Homer Township</t>
  </si>
  <si>
    <t xml:space="preserve">    Sweden Township</t>
  </si>
  <si>
    <t>GALETON AREA</t>
  </si>
  <si>
    <t xml:space="preserve">    Abbott Township</t>
  </si>
  <si>
    <t xml:space="preserve">    Galeton Borough</t>
  </si>
  <si>
    <t xml:space="preserve">    Hector Township (P)</t>
  </si>
  <si>
    <t xml:space="preserve">    West Branch Township</t>
  </si>
  <si>
    <t xml:space="preserve">    Gaines Township</t>
  </si>
  <si>
    <t>NORTHERN POTTER</t>
  </si>
  <si>
    <t xml:space="preserve">    Bingham Township</t>
  </si>
  <si>
    <t xml:space="preserve">    Genesee Township</t>
  </si>
  <si>
    <t xml:space="preserve">    Ulysses Borough</t>
  </si>
  <si>
    <t xml:space="preserve">    Ulysses Township</t>
  </si>
  <si>
    <t>OSWAYO VALLEY</t>
  </si>
  <si>
    <t xml:space="preserve">    Clara Township</t>
  </si>
  <si>
    <t xml:space="preserve">    Oswayo Borough</t>
  </si>
  <si>
    <t xml:space="preserve">    Oswayo Township</t>
  </si>
  <si>
    <t xml:space="preserve">    Sharon Township</t>
  </si>
  <si>
    <t xml:space="preserve">    Shinglehouse Borough</t>
  </si>
  <si>
    <t xml:space="preserve">        (McKean County)</t>
  </si>
  <si>
    <t>Stewardson Township</t>
  </si>
  <si>
    <t>Clinton County</t>
  </si>
  <si>
    <t>Pleasant Valley Township</t>
  </si>
  <si>
    <t>See Port Allegany</t>
  </si>
  <si>
    <t>Roulette Township</t>
  </si>
  <si>
    <t>SCHUYLKILL  COUNTY</t>
  </si>
  <si>
    <t>BLUE MOUNTAIN</t>
  </si>
  <si>
    <t xml:space="preserve">    Auburn Borough</t>
  </si>
  <si>
    <t xml:space="preserve">    Cressona Borough</t>
  </si>
  <si>
    <t xml:space="preserve">    Deer Lake Borough</t>
  </si>
  <si>
    <t xml:space="preserve">    East Brunswick Township</t>
  </si>
  <si>
    <t xml:space="preserve">    New Ringgold Borough</t>
  </si>
  <si>
    <t xml:space="preserve">    North Manheim Township</t>
  </si>
  <si>
    <t xml:space="preserve">    Orwigsburg Borough</t>
  </si>
  <si>
    <t xml:space="preserve">    West Brunswick Township</t>
  </si>
  <si>
    <t>MAHANOY AREA</t>
  </si>
  <si>
    <t xml:space="preserve">    Delano Township</t>
  </si>
  <si>
    <t xml:space="preserve">    Gilberton Borough</t>
  </si>
  <si>
    <t xml:space="preserve">    Mahanoy City Borough</t>
  </si>
  <si>
    <t xml:space="preserve">    Mahanoy Township</t>
  </si>
  <si>
    <t xml:space="preserve">    Rush Township (P)</t>
  </si>
  <si>
    <t xml:space="preserve">    Ryan Township</t>
  </si>
  <si>
    <t>MINERSVILLE AREA</t>
  </si>
  <si>
    <t xml:space="preserve">    Branch Township</t>
  </si>
  <si>
    <t xml:space="preserve">    Minersville Borough</t>
  </si>
  <si>
    <t>SLIPPERY ROCK AREA</t>
  </si>
  <si>
    <t xml:space="preserve">    Harrisville Borough</t>
  </si>
  <si>
    <t xml:space="preserve">    Mercer Township</t>
  </si>
  <si>
    <t xml:space="preserve">    Muddycreek Township</t>
  </si>
  <si>
    <t xml:space="preserve">    Portersville Borough</t>
  </si>
  <si>
    <t xml:space="preserve">    Prospect Borough</t>
  </si>
  <si>
    <t xml:space="preserve">    Girardville Borough</t>
  </si>
  <si>
    <t xml:space="preserve">    Gordon Borough</t>
  </si>
  <si>
    <t xml:space="preserve">    Ringtown Borough</t>
  </si>
  <si>
    <t>PINE GROVE AREA</t>
  </si>
  <si>
    <t xml:space="preserve">    Frailey Township</t>
  </si>
  <si>
    <t xml:space="preserve">    Pine Grove Borough</t>
  </si>
  <si>
    <t xml:space="preserve">    Pine Grove Township</t>
  </si>
  <si>
    <t xml:space="preserve">    Tremont Borough</t>
  </si>
  <si>
    <t xml:space="preserve">    Tremont Township</t>
  </si>
  <si>
    <t>POTTSVILLE AREA</t>
  </si>
  <si>
    <t xml:space="preserve">    Mechanicsville Borough</t>
  </si>
  <si>
    <t xml:space="preserve">    Mount Carbon Borough</t>
  </si>
  <si>
    <t xml:space="preserve">    Norwegian Township</t>
  </si>
  <si>
    <t xml:space="preserve">    Palo Alto Borough</t>
  </si>
  <si>
    <t xml:space="preserve">    Port Carbon Borough</t>
  </si>
  <si>
    <t xml:space="preserve">    Pottsville City</t>
  </si>
  <si>
    <t>SAINT CLAIR AREA</t>
  </si>
  <si>
    <t xml:space="preserve">    Blythe Township</t>
  </si>
  <si>
    <t xml:space="preserve">    East Norwegian Township</t>
  </si>
  <si>
    <t xml:space="preserve">    Middleport Borough</t>
  </si>
  <si>
    <t xml:space="preserve">    New Castle Township</t>
  </si>
  <si>
    <t xml:space="preserve">    New Philadelphia Borough</t>
  </si>
  <si>
    <t xml:space="preserve">    Saint Clair Borough</t>
  </si>
  <si>
    <t>SCHUYLKILL HAVEN AREA</t>
  </si>
  <si>
    <t xml:space="preserve">    Landingville Borough</t>
  </si>
  <si>
    <t xml:space="preserve">    Port Clinton Borough</t>
  </si>
  <si>
    <t xml:space="preserve">    Schuylkill Haven Borough</t>
  </si>
  <si>
    <t xml:space="preserve">    South Manheim Township</t>
  </si>
  <si>
    <t>SHENANDOAH VALLEY</t>
  </si>
  <si>
    <t xml:space="preserve">    Shenandoah Borough</t>
  </si>
  <si>
    <t xml:space="preserve">    West Mahanoy Township</t>
  </si>
  <si>
    <t>TAMAQUA AREA</t>
  </si>
  <si>
    <t xml:space="preserve">    Tamaqua Borough</t>
  </si>
  <si>
    <t xml:space="preserve">    West Penn Township</t>
  </si>
  <si>
    <t>TRI-VALLEY</t>
  </si>
  <si>
    <t xml:space="preserve">    Barry Township</t>
  </si>
  <si>
    <t xml:space="preserve">    Hegins Township</t>
  </si>
  <si>
    <t xml:space="preserve">    Hubley Township</t>
  </si>
  <si>
    <t xml:space="preserve">    Upper Mahantango Township</t>
  </si>
  <si>
    <t>WILLIAMS VALLEY</t>
  </si>
  <si>
    <t xml:space="preserve">    Tower City Borough</t>
  </si>
  <si>
    <t xml:space="preserve">    Franklin Borough</t>
  </si>
  <si>
    <t>FERNDALE AREA</t>
  </si>
  <si>
    <t xml:space="preserve">    Brownstown Borough</t>
  </si>
  <si>
    <t xml:space="preserve">    Dale Borough</t>
  </si>
  <si>
    <t xml:space="preserve">    Ferndale Borough</t>
  </si>
  <si>
    <t xml:space="preserve">    Lorain Borough</t>
  </si>
  <si>
    <t xml:space="preserve">    Middle Taylor Township</t>
  </si>
  <si>
    <t>FOREST HILLS</t>
  </si>
  <si>
    <t xml:space="preserve">    Croyle Township</t>
  </si>
  <si>
    <t xml:space="preserve">    Ehrenfeld Borough</t>
  </si>
  <si>
    <t xml:space="preserve">    South Fork Borough</t>
  </si>
  <si>
    <t xml:space="preserve">    West Beaver Township</t>
  </si>
  <si>
    <t xml:space="preserve">    West Perry Township</t>
  </si>
  <si>
    <t>SELINSGROVE AREA</t>
  </si>
  <si>
    <t xml:space="preserve">    Freeburg Borough</t>
  </si>
  <si>
    <t xml:space="preserve">    Selinsgrove Borough</t>
  </si>
  <si>
    <t xml:space="preserve">    Shamokin Dam Borough</t>
  </si>
  <si>
    <t>SOMERSET  COUNTY</t>
  </si>
  <si>
    <t>BERLIN BROTHERSVALLEY</t>
  </si>
  <si>
    <t xml:space="preserve">    Berlin Borough</t>
  </si>
  <si>
    <t xml:space="preserve">    Brothersvalley Township</t>
  </si>
  <si>
    <t xml:space="preserve">    Fairhope Township</t>
  </si>
  <si>
    <t xml:space="preserve">    New Baltimore Borough</t>
  </si>
  <si>
    <t>CONEMAUGH TOWNSHIP AREA</t>
  </si>
  <si>
    <t xml:space="preserve">    Benson Borough</t>
  </si>
  <si>
    <t xml:space="preserve">    Paint Township (P)</t>
  </si>
  <si>
    <t>MEYERSDALE AREA</t>
  </si>
  <si>
    <t xml:space="preserve">    Callimont Borough</t>
  </si>
  <si>
    <t xml:space="preserve">    Garrett Borough</t>
  </si>
  <si>
    <t xml:space="preserve">    Greenville Township</t>
  </si>
  <si>
    <t xml:space="preserve">    Larimer Township</t>
  </si>
  <si>
    <t xml:space="preserve">    Meyersdale Borough</t>
  </si>
  <si>
    <t xml:space="preserve">    Wellersburg Borough</t>
  </si>
  <si>
    <t>NORTH STAR</t>
  </si>
  <si>
    <t xml:space="preserve">    Boswell Borough</t>
  </si>
  <si>
    <t xml:space="preserve">    Hooversville Borough</t>
  </si>
  <si>
    <t xml:space="preserve">    Jenner Township</t>
  </si>
  <si>
    <t xml:space="preserve">    Jennerstown Borough</t>
  </si>
  <si>
    <t xml:space="preserve">    Quemahoning Township</t>
  </si>
  <si>
    <t xml:space="preserve">    Stoystown Borough</t>
  </si>
  <si>
    <t>ROCKWOOD AREA</t>
  </si>
  <si>
    <t xml:space="preserve">    Black Township</t>
  </si>
  <si>
    <t xml:space="preserve">    Casselman Borough</t>
  </si>
  <si>
    <t>Reade Township</t>
  </si>
  <si>
    <t>See Glendale</t>
  </si>
  <si>
    <t>Clearfield County</t>
  </si>
  <si>
    <t>White Township</t>
  </si>
  <si>
    <t>Scalp Level Borough</t>
  </si>
  <si>
    <t>See Windber Area</t>
  </si>
  <si>
    <t>Somerset County</t>
  </si>
  <si>
    <t>CAMERON  COUNTY</t>
  </si>
  <si>
    <t>CAMERON COUNTY</t>
  </si>
  <si>
    <t xml:space="preserve">    Driftwood Borough</t>
  </si>
  <si>
    <t xml:space="preserve">    Emporium Borough</t>
  </si>
  <si>
    <t xml:space="preserve">    Gibson Township</t>
  </si>
  <si>
    <t xml:space="preserve">    Grove Township</t>
  </si>
  <si>
    <t xml:space="preserve">    Lumber Township</t>
  </si>
  <si>
    <t xml:space="preserve">    Shippen Township</t>
  </si>
  <si>
    <t>CARBON  COUNTY</t>
  </si>
  <si>
    <t>JIM THORPE AREA</t>
  </si>
  <si>
    <t xml:space="preserve">    Jim Thorpe Borough</t>
  </si>
  <si>
    <t xml:space="preserve">    Kidder Township (P)</t>
  </si>
  <si>
    <t xml:space="preserve">    Penn Forest Township</t>
  </si>
  <si>
    <t>LEHIGHTON AREA</t>
  </si>
  <si>
    <t xml:space="preserve">    Addison Township</t>
  </si>
  <si>
    <t xml:space="preserve">    Confluence Borough</t>
  </si>
  <si>
    <t xml:space="preserve">    Lower Turkeyfoot Township</t>
  </si>
  <si>
    <t xml:space="preserve">    Ursina Borough</t>
  </si>
  <si>
    <t>WINDBER AREA</t>
  </si>
  <si>
    <t xml:space="preserve">    Ogle Township</t>
  </si>
  <si>
    <t xml:space="preserve">    Paint Borough</t>
  </si>
  <si>
    <t xml:space="preserve">    Windber Borough</t>
  </si>
  <si>
    <t xml:space="preserve">    Scalp Level Borough</t>
  </si>
  <si>
    <t>SULLIVAN  COUNTY</t>
  </si>
  <si>
    <t>SULLIVAN COUNTY</t>
  </si>
  <si>
    <t xml:space="preserve">    Colley Township</t>
  </si>
  <si>
    <t xml:space="preserve">    Davidson Township</t>
  </si>
  <si>
    <t xml:space="preserve">    Dushore Borough</t>
  </si>
  <si>
    <t xml:space="preserve">    Eagles Mere Borough</t>
  </si>
  <si>
    <t xml:space="preserve">    Elkland Township</t>
  </si>
  <si>
    <t xml:space="preserve">    Forksville Borough</t>
  </si>
  <si>
    <t xml:space="preserve">    Hillsgrove Township</t>
  </si>
  <si>
    <t xml:space="preserve">    Laporte Borough</t>
  </si>
  <si>
    <t xml:space="preserve">    Laporte Township</t>
  </si>
  <si>
    <t>SUSQUEHANNA  COUNTY</t>
  </si>
  <si>
    <t>BLUE RIDGE</t>
  </si>
  <si>
    <t xml:space="preserve">    Great Bend Borough</t>
  </si>
  <si>
    <t xml:space="preserve">    Great Bend Township</t>
  </si>
  <si>
    <t xml:space="preserve">    Hallstead Borough</t>
  </si>
  <si>
    <t xml:space="preserve">    New Milford Borough</t>
  </si>
  <si>
    <t xml:space="preserve">    New Milford Township</t>
  </si>
  <si>
    <t>ELK LAKE</t>
  </si>
  <si>
    <t xml:space="preserve">    Auburn Township</t>
  </si>
  <si>
    <t xml:space="preserve">    Dimock Township</t>
  </si>
  <si>
    <t xml:space="preserve">    Springville Township</t>
  </si>
  <si>
    <t xml:space="preserve">    Meshoppen Borough</t>
  </si>
  <si>
    <t xml:space="preserve">    Port Matilda Borough</t>
  </si>
  <si>
    <t xml:space="preserve">    Snow Shoe Borough</t>
  </si>
  <si>
    <t xml:space="preserve">    Snow Shoe Township</t>
  </si>
  <si>
    <t xml:space="preserve">    Unionville Borough</t>
  </si>
  <si>
    <t>BELLEFONTE AREA</t>
  </si>
  <si>
    <t xml:space="preserve">    Bellefonte Borough</t>
  </si>
  <si>
    <t xml:space="preserve">    Walker Township</t>
  </si>
  <si>
    <t>PENNS VALLEY AREA</t>
  </si>
  <si>
    <t xml:space="preserve">    Centre Hall Borough</t>
  </si>
  <si>
    <t xml:space="preserve">        (Lackawanna County)</t>
  </si>
  <si>
    <t xml:space="preserve">    Clinton Township (P)</t>
  </si>
  <si>
    <t>MONTROSE AREA</t>
  </si>
  <si>
    <t xml:space="preserve">    Apolacon Township</t>
  </si>
  <si>
    <t xml:space="preserve">    Bridgewater Township</t>
  </si>
  <si>
    <t xml:space="preserve">    Choconut Township</t>
  </si>
  <si>
    <t xml:space="preserve">    Forest Lake Township</t>
  </si>
  <si>
    <t xml:space="preserve">    Friendsville Borough</t>
  </si>
  <si>
    <t xml:space="preserve">    Jessup Township</t>
  </si>
  <si>
    <t xml:space="preserve">    Little Meadows Borough</t>
  </si>
  <si>
    <t xml:space="preserve">    Montrose Borough</t>
  </si>
  <si>
    <t xml:space="preserve">    Silver Lake Township</t>
  </si>
  <si>
    <t>MOUNTAIN VIEW</t>
  </si>
  <si>
    <t>FAIRFIELD AREA</t>
  </si>
  <si>
    <t xml:space="preserve">   Carroll Valley Borough</t>
  </si>
  <si>
    <t xml:space="preserve">   Fairfield Borough</t>
  </si>
  <si>
    <t xml:space="preserve">   Hamiltonban Township</t>
  </si>
  <si>
    <t xml:space="preserve">   Liberty Township</t>
  </si>
  <si>
    <t>GETTYSBURG AREA</t>
  </si>
  <si>
    <t xml:space="preserve">   Cumberland Township</t>
  </si>
  <si>
    <t xml:space="preserve">   Franklin Township</t>
  </si>
  <si>
    <t xml:space="preserve">   Freedom Township</t>
  </si>
  <si>
    <t xml:space="preserve">   Gettysburg Borough</t>
  </si>
  <si>
    <t xml:space="preserve">   Highland Township</t>
  </si>
  <si>
    <t xml:space="preserve">   Mt. Joy Township (P)</t>
  </si>
  <si>
    <t>LITTLESTOWN AREA</t>
  </si>
  <si>
    <t xml:space="preserve">   Germany Township</t>
  </si>
  <si>
    <t xml:space="preserve">   Littlestown Borough</t>
  </si>
  <si>
    <t xml:space="preserve">   Union Township</t>
  </si>
  <si>
    <t>UPPER ADAMS</t>
  </si>
  <si>
    <t xml:space="preserve">   Arendtsville Borough</t>
  </si>
  <si>
    <t xml:space="preserve">   Bendersville Borough</t>
  </si>
  <si>
    <t xml:space="preserve">   Biglerville Borough</t>
  </si>
  <si>
    <t xml:space="preserve">   Butler Township</t>
  </si>
  <si>
    <t xml:space="preserve">   Menallen Township</t>
  </si>
  <si>
    <t xml:space="preserve">TOTAL                                                  </t>
  </si>
  <si>
    <t>ALLEGHENY COUNTY</t>
  </si>
  <si>
    <t>ALLEGHENY VALLEY</t>
  </si>
  <si>
    <t xml:space="preserve">    Cheswick Borough</t>
  </si>
  <si>
    <t xml:space="preserve">    Harmar Township</t>
  </si>
  <si>
    <t xml:space="preserve">    Roseville Borough</t>
  </si>
  <si>
    <t xml:space="preserve">    Rutland Township</t>
  </si>
  <si>
    <t xml:space="preserve">    Sullivan Township</t>
  </si>
  <si>
    <t xml:space="preserve">    Ward Township</t>
  </si>
  <si>
    <t xml:space="preserve">    Cogan House Township</t>
  </si>
  <si>
    <t>WELLSBORO AREA</t>
  </si>
  <si>
    <t xml:space="preserve">    Charleston Township</t>
  </si>
  <si>
    <t xml:space="preserve">    Delmar Township</t>
  </si>
  <si>
    <t xml:space="preserve">    Duncan Township</t>
  </si>
  <si>
    <t xml:space="preserve">    Middlebury Township</t>
  </si>
  <si>
    <t xml:space="preserve">    Wellsboro Borough</t>
  </si>
  <si>
    <t>Elk Township</t>
  </si>
  <si>
    <t>See Galeton Area</t>
  </si>
  <si>
    <t>Gaines Township</t>
  </si>
  <si>
    <t>UNION  COUNTY</t>
  </si>
  <si>
    <t xml:space="preserve">    Baldwin Township</t>
  </si>
  <si>
    <t xml:space="preserve">    Pittsburgh City (P)</t>
  </si>
  <si>
    <t xml:space="preserve">    Pleasant Hills Borough (P)</t>
  </si>
  <si>
    <t xml:space="preserve">    Whitehall Borough</t>
  </si>
  <si>
    <t>BETHEL PARK</t>
  </si>
  <si>
    <t xml:space="preserve">    Bethel Park Borough</t>
  </si>
  <si>
    <t xml:space="preserve">    Castle Shannon Borough (P)</t>
  </si>
  <si>
    <t>BRENTWOOD BOROUGH</t>
  </si>
  <si>
    <t>CARLYNTON</t>
  </si>
  <si>
    <t xml:space="preserve">    Carnegie Borough</t>
  </si>
  <si>
    <t xml:space="preserve">    Crafton Borough</t>
  </si>
  <si>
    <t xml:space="preserve">    Rosslyn Farms Borough</t>
  </si>
  <si>
    <t xml:space="preserve">    Elizabethtown Borough</t>
  </si>
  <si>
    <t xml:space="preserve">    West Donegal Township</t>
  </si>
  <si>
    <t>EPHRATA AREA</t>
  </si>
  <si>
    <t xml:space="preserve">    Akron Borough</t>
  </si>
  <si>
    <t xml:space="preserve">    Ephrata Borough</t>
  </si>
  <si>
    <t xml:space="preserve">    Ephrata Township</t>
  </si>
  <si>
    <t>HEMPFIELD</t>
  </si>
  <si>
    <t xml:space="preserve">    East Hempfield Township</t>
  </si>
  <si>
    <t xml:space="preserve">    East Petersburg Borough</t>
  </si>
  <si>
    <t xml:space="preserve">    Mountville Borough</t>
  </si>
  <si>
    <t xml:space="preserve">    West Hempfield Township</t>
  </si>
  <si>
    <t>LAMPETER-STRASBURG</t>
  </si>
  <si>
    <t xml:space="preserve">    Strasburg Borough</t>
  </si>
  <si>
    <t xml:space="preserve">    Strasburg Township</t>
  </si>
  <si>
    <t xml:space="preserve">    West Lampeter Township</t>
  </si>
  <si>
    <t>LANCASTER</t>
  </si>
  <si>
    <t xml:space="preserve">    Lancaster City</t>
  </si>
  <si>
    <t>MANHEIM CENTRAL</t>
  </si>
  <si>
    <t xml:space="preserve">    Manheim Borough</t>
  </si>
  <si>
    <t xml:space="preserve">    Rapho Township</t>
  </si>
  <si>
    <t>MANHEIM TOWNSHIP</t>
  </si>
  <si>
    <t>PENN MANOR</t>
  </si>
  <si>
    <t xml:space="preserve">    Conestoga Township</t>
  </si>
  <si>
    <t xml:space="preserve">    Martic Township</t>
  </si>
  <si>
    <t xml:space="preserve">    Millersville Borough</t>
  </si>
  <si>
    <t xml:space="preserve">    Pequea Township</t>
  </si>
  <si>
    <t>PEQUEA  VALLEY</t>
  </si>
  <si>
    <t xml:space="preserve">    Leacock Township</t>
  </si>
  <si>
    <t xml:space="preserve">    Paradise Township</t>
  </si>
  <si>
    <t xml:space="preserve">    Salisbury Township</t>
  </si>
  <si>
    <t>SOLANCO</t>
  </si>
  <si>
    <t xml:space="preserve">    Bart Township</t>
  </si>
  <si>
    <t xml:space="preserve">    Drumore Township</t>
  </si>
  <si>
    <t xml:space="preserve">    East Drumore Township</t>
  </si>
  <si>
    <t xml:space="preserve">    Eden Township</t>
  </si>
  <si>
    <t xml:space="preserve">    Fulton Township</t>
  </si>
  <si>
    <t xml:space="preserve">    Little Britain Township</t>
  </si>
  <si>
    <t xml:space="preserve">    Providence Township</t>
  </si>
  <si>
    <t xml:space="preserve">    Sharpsburg Borough</t>
  </si>
  <si>
    <t>GATEWAY</t>
  </si>
  <si>
    <t xml:space="preserve">    Monroeville Borough</t>
  </si>
  <si>
    <t xml:space="preserve">    Pitcairn Borough</t>
  </si>
  <si>
    <t>HAMPTON TOWNSHIP</t>
  </si>
  <si>
    <t>HIGHLANDS</t>
  </si>
  <si>
    <t xml:space="preserve">    Brackenridge Borough</t>
  </si>
  <si>
    <t xml:space="preserve">    Fawn Township</t>
  </si>
  <si>
    <t xml:space="preserve">    Harrison Township</t>
  </si>
  <si>
    <t xml:space="preserve">    Tarentum Borough</t>
  </si>
  <si>
    <t>KEYSTONE OAKS</t>
  </si>
  <si>
    <t xml:space="preserve">    Dormont Borough</t>
  </si>
  <si>
    <t xml:space="preserve">    Greentree Borough</t>
  </si>
  <si>
    <t>MCKEESPORT AREA</t>
  </si>
  <si>
    <t xml:space="preserve">    Dravosburg Borough</t>
  </si>
  <si>
    <t xml:space="preserve">        (Beaver County)</t>
  </si>
  <si>
    <t>LAUREL</t>
  </si>
  <si>
    <t>MOHAWK</t>
  </si>
  <si>
    <t xml:space="preserve">    Bessemer Borough</t>
  </si>
  <si>
    <t xml:space="preserve">    Little Beaver Township</t>
  </si>
  <si>
    <t xml:space="preserve">    Mahoning Township (P)</t>
  </si>
  <si>
    <t xml:space="preserve">    Atglen Borough</t>
  </si>
  <si>
    <t xml:space="preserve">    Highland Township</t>
  </si>
  <si>
    <t xml:space="preserve">    Parkesburg Borough</t>
  </si>
  <si>
    <t xml:space="preserve">    West Fallowfield Township</t>
  </si>
  <si>
    <t xml:space="preserve">    West Sadsbury Township</t>
  </si>
  <si>
    <t xml:space="preserve">    Christiana Borough</t>
  </si>
  <si>
    <t>OWEN J. ROBERTS</t>
  </si>
  <si>
    <t xml:space="preserve">    East Coventry Township</t>
  </si>
  <si>
    <t xml:space="preserve">    East Nantmeal Township</t>
  </si>
  <si>
    <t xml:space="preserve">    East Vincent Township</t>
  </si>
  <si>
    <t xml:space="preserve">    North Coventry Township</t>
  </si>
  <si>
    <t xml:space="preserve">    South Coventry Township</t>
  </si>
  <si>
    <t xml:space="preserve">    West Vincent Township</t>
  </si>
  <si>
    <t>OXFORD AREA</t>
  </si>
  <si>
    <t xml:space="preserve">    East Nottingham Township</t>
  </si>
  <si>
    <t xml:space="preserve">    Elk Township</t>
  </si>
  <si>
    <t xml:space="preserve">    Lower Oxford Township</t>
  </si>
  <si>
    <t xml:space="preserve">    Oxford Borough</t>
  </si>
  <si>
    <t xml:space="preserve">    Upper Oxford Township</t>
  </si>
  <si>
    <t xml:space="preserve">    West Nottingham Township</t>
  </si>
  <si>
    <t>PHOENIXVILLE AREA</t>
  </si>
  <si>
    <t xml:space="preserve">    East Pikeland Township</t>
  </si>
  <si>
    <t xml:space="preserve">    Phoenixville Borough</t>
  </si>
  <si>
    <t xml:space="preserve">    Mt. Gretna Borough</t>
  </si>
  <si>
    <t xml:space="preserve">    North Cornwall Township</t>
  </si>
  <si>
    <t xml:space="preserve">    North Lebanon Township</t>
  </si>
  <si>
    <t xml:space="preserve">    South Lebanon Township</t>
  </si>
  <si>
    <t xml:space="preserve">    West Cornwall Township</t>
  </si>
  <si>
    <t>EASTERN LEBANON COUNTY</t>
  </si>
  <si>
    <t xml:space="preserve">    Myerstown Borough</t>
  </si>
  <si>
    <t xml:space="preserve">    Richland Borough</t>
  </si>
  <si>
    <t>LEBANON</t>
  </si>
  <si>
    <t xml:space="preserve">    Lebanon City</t>
  </si>
  <si>
    <t xml:space="preserve">    West Lebanon Township</t>
  </si>
  <si>
    <t>NORTHERN LEBANON</t>
  </si>
  <si>
    <t xml:space="preserve">    Cold Spring Township</t>
  </si>
  <si>
    <t xml:space="preserve">    Jonestown Borough</t>
  </si>
  <si>
    <t>PALMYRA AREA</t>
  </si>
  <si>
    <t xml:space="preserve">    North Londonderry Township</t>
  </si>
  <si>
    <t xml:space="preserve">    Palmyra Borough</t>
  </si>
  <si>
    <t xml:space="preserve">    South Londonderry Township</t>
  </si>
  <si>
    <t>LEHIGH  COUNTY</t>
  </si>
  <si>
    <t>ALLENTOWN CITY</t>
  </si>
  <si>
    <t>CATASAUQUA AREA</t>
  </si>
  <si>
    <t xml:space="preserve">    Catasauqua Borough</t>
  </si>
  <si>
    <t>See Twin Valley</t>
  </si>
  <si>
    <t>Berks County</t>
  </si>
  <si>
    <t>Honey Brook Borough</t>
  </si>
  <si>
    <t>Honey Brook Township</t>
  </si>
  <si>
    <t>West Nantmeal Township</t>
  </si>
  <si>
    <t>Spring City Borough</t>
  </si>
  <si>
    <t>See Spring Ford Area</t>
  </si>
  <si>
    <t xml:space="preserve">                         Montgomery County</t>
  </si>
  <si>
    <t>CLARION  COUNTY</t>
  </si>
  <si>
    <t>ALLEGHENY-CLARION VALLEY</t>
  </si>
  <si>
    <t xml:space="preserve">    Warren Borough</t>
  </si>
  <si>
    <t xml:space="preserve">    Youngsville Borough</t>
  </si>
  <si>
    <t>Columbus Township</t>
  </si>
  <si>
    <t>Spring Creek Township</t>
  </si>
  <si>
    <t>Southwest Township</t>
  </si>
  <si>
    <t>WASHINGTON  COUNTY</t>
  </si>
  <si>
    <t>AVELLA AREA</t>
  </si>
  <si>
    <t xml:space="preserve">    Cross Creek Township</t>
  </si>
  <si>
    <t xml:space="preserve">    West Middletown Borough</t>
  </si>
  <si>
    <t>BENTWORTH</t>
  </si>
  <si>
    <t xml:space="preserve">    Bentleyville Borough</t>
  </si>
  <si>
    <t xml:space="preserve">    Cokeburg Borough</t>
  </si>
  <si>
    <t xml:space="preserve">    Ellsworth Borough</t>
  </si>
  <si>
    <t xml:space="preserve">    North Bethlehem Township</t>
  </si>
  <si>
    <t>BETHLEHEM-CENTER</t>
  </si>
  <si>
    <t xml:space="preserve">    Beallsville Borough</t>
  </si>
  <si>
    <t xml:space="preserve">    Deemston Borough</t>
  </si>
  <si>
    <t xml:space="preserve">    East Bethlehem Township</t>
  </si>
  <si>
    <t xml:space="preserve">    Marianna Borough</t>
  </si>
  <si>
    <t xml:space="preserve">    West Bethlehem Township</t>
  </si>
  <si>
    <t>BURGETTSTOWN AREA</t>
  </si>
  <si>
    <t xml:space="preserve">    Burgettstown Borough</t>
  </si>
  <si>
    <t xml:space="preserve">    Smith Township</t>
  </si>
  <si>
    <t>CALIFORNIA AREA</t>
  </si>
  <si>
    <t xml:space="preserve">    Allenport Borough</t>
  </si>
  <si>
    <t xml:space="preserve">    California Borough</t>
  </si>
  <si>
    <t xml:space="preserve">    Coal Center Borough</t>
  </si>
  <si>
    <t xml:space="preserve">    Elco Borough</t>
  </si>
  <si>
    <t xml:space="preserve">    Farmington Township</t>
  </si>
  <si>
    <t xml:space="preserve">    Knox Township</t>
  </si>
  <si>
    <t>REDBANK VALLEY</t>
  </si>
  <si>
    <t xml:space="preserve">    Hawthorn Borough</t>
  </si>
  <si>
    <t xml:space="preserve">    New Bethlehem Borough</t>
  </si>
  <si>
    <t xml:space="preserve">    Porter Township</t>
  </si>
  <si>
    <t xml:space="preserve">    Redbank Township</t>
  </si>
  <si>
    <t xml:space="preserve">    Madison Township</t>
  </si>
  <si>
    <t xml:space="preserve">    South Bethlehem Borough</t>
  </si>
  <si>
    <t>UNION</t>
  </si>
  <si>
    <t xml:space="preserve">    Piney Township</t>
  </si>
  <si>
    <t xml:space="preserve">    Rimersburg Borough</t>
  </si>
  <si>
    <t xml:space="preserve">    Sligo Borough</t>
  </si>
  <si>
    <t xml:space="preserve">    Toby Township</t>
  </si>
  <si>
    <t xml:space="preserve">    Swissvale Borough</t>
  </si>
  <si>
    <t xml:space="preserve">    Turtle Creek Borough</t>
  </si>
  <si>
    <t xml:space="preserve">    Wilkins Township</t>
  </si>
  <si>
    <t>TOTAL</t>
  </si>
  <si>
    <t>McDonald Borough (P)</t>
  </si>
  <si>
    <t>See Fort Cherry</t>
  </si>
  <si>
    <t>Washington County</t>
  </si>
  <si>
    <t>South Versailles Township (P)</t>
  </si>
  <si>
    <t>See Norwin</t>
  </si>
  <si>
    <t>Westmoreland County</t>
  </si>
  <si>
    <t>White Oak Borough (P)</t>
  </si>
  <si>
    <t>Trafford Borough (P)</t>
  </si>
  <si>
    <t>See Penn-Trafford</t>
  </si>
  <si>
    <t>ARMSTRONG  COUNTY</t>
  </si>
  <si>
    <t>APOLLO RIDGE</t>
  </si>
  <si>
    <t>Fayette County</t>
  </si>
  <si>
    <t>WAYNE  COUNTY</t>
  </si>
  <si>
    <t>WALLENPAUPACK AREA</t>
  </si>
  <si>
    <t xml:space="preserve">    Dreher Township</t>
  </si>
  <si>
    <t xml:space="preserve">    Hawley Borough</t>
  </si>
  <si>
    <t xml:space="preserve">    Palmyra Township</t>
  </si>
  <si>
    <t xml:space="preserve">    Paupack Township</t>
  </si>
  <si>
    <t xml:space="preserve">    Texas Township (P)</t>
  </si>
  <si>
    <t xml:space="preserve">    Blooming Grove Township</t>
  </si>
  <si>
    <t xml:space="preserve">    Blacklick Township</t>
  </si>
  <si>
    <t xml:space="preserve">        (Indiana County)</t>
  </si>
  <si>
    <t xml:space="preserve">    Young Township (P)</t>
  </si>
  <si>
    <t>ARMSTRONG</t>
  </si>
  <si>
    <t xml:space="preserve">    Applewold Borough</t>
  </si>
  <si>
    <t xml:space="preserve">    Atwood Borough</t>
  </si>
  <si>
    <t xml:space="preserve">    Bethel Township</t>
  </si>
  <si>
    <t xml:space="preserve">    Boggs Township</t>
  </si>
  <si>
    <t xml:space="preserve">    Burrell Township</t>
  </si>
  <si>
    <t xml:space="preserve">    Cadogan Township</t>
  </si>
  <si>
    <t xml:space="preserve">    Cowanshannock Township</t>
  </si>
  <si>
    <t xml:space="preserve">    Dayton Borough</t>
  </si>
  <si>
    <t xml:space="preserve">    East Franklin Township</t>
  </si>
  <si>
    <t xml:space="preserve">    Elderton Borough</t>
  </si>
  <si>
    <t xml:space="preserve">    Ford City Borough</t>
  </si>
  <si>
    <t xml:space="preserve">    Ford Cliff Borough</t>
  </si>
  <si>
    <t xml:space="preserve">    Kittanning Borough</t>
  </si>
  <si>
    <t xml:space="preserve">    Kittanning Township</t>
  </si>
  <si>
    <t xml:space="preserve">    Manor Township</t>
  </si>
  <si>
    <t xml:space="preserve">    Manorville Borough</t>
  </si>
  <si>
    <t xml:space="preserve">    North Buffalo Township</t>
  </si>
  <si>
    <t xml:space="preserve">    Plumcreek Township</t>
  </si>
  <si>
    <t xml:space="preserve">    Rayburn Township</t>
  </si>
  <si>
    <t xml:space="preserve">    Rural Valley Borough</t>
  </si>
  <si>
    <t xml:space="preserve">    South Bend Township</t>
  </si>
  <si>
    <t xml:space="preserve">    Valley Township</t>
  </si>
  <si>
    <t xml:space="preserve">    Washington Township</t>
  </si>
  <si>
    <t xml:space="preserve">    Wayne Township</t>
  </si>
  <si>
    <t xml:space="preserve">    West Franklin Township</t>
  </si>
  <si>
    <t xml:space="preserve">    West Kittanning Borough</t>
  </si>
  <si>
    <t xml:space="preserve">    Worthington Borough</t>
  </si>
  <si>
    <t xml:space="preserve">    Smicksburg Borough</t>
  </si>
  <si>
    <t xml:space="preserve">         (Indiana County)</t>
  </si>
  <si>
    <t xml:space="preserve">    West Mahoning Township</t>
  </si>
  <si>
    <t>FREEPORT AREA</t>
  </si>
  <si>
    <t xml:space="preserve">    Freeport Borough</t>
  </si>
  <si>
    <t xml:space="preserve">    South Buffalo Township</t>
  </si>
  <si>
    <t xml:space="preserve">    Buffalo Township</t>
  </si>
  <si>
    <t xml:space="preserve">        (Butler County)</t>
  </si>
  <si>
    <t>LEECHBURG AREA</t>
  </si>
  <si>
    <t>See Redbank Valley</t>
  </si>
  <si>
    <t>Mahoning Township</t>
  </si>
  <si>
    <t>Redbank Township</t>
  </si>
  <si>
    <t>South Bethlehem Borough</t>
  </si>
  <si>
    <t>Parks Township</t>
  </si>
  <si>
    <t>See Kiski Area</t>
  </si>
  <si>
    <t xml:space="preserve">                       Westmoreland County</t>
  </si>
  <si>
    <t>BEAVER  COUNTY</t>
  </si>
  <si>
    <t>ALIQUIPPA BOROUGH</t>
  </si>
  <si>
    <t>AMBRIDGE AREA</t>
  </si>
  <si>
    <t xml:space="preserve">    Ambridge Borough</t>
  </si>
  <si>
    <t xml:space="preserve">    Baden Borough</t>
  </si>
  <si>
    <t xml:space="preserve">    Economy Borough</t>
  </si>
  <si>
    <t xml:space="preserve">    Harmony Township</t>
  </si>
  <si>
    <t xml:space="preserve">    South Heights Borough</t>
  </si>
  <si>
    <t>BEAVER AREA</t>
  </si>
  <si>
    <t xml:space="preserve">    Beaver Borough</t>
  </si>
  <si>
    <t xml:space="preserve">    Bridgewater Borough (West)</t>
  </si>
  <si>
    <t xml:space="preserve">    Brighton Township</t>
  </si>
  <si>
    <t xml:space="preserve">    Vanport Township</t>
  </si>
  <si>
    <t>BIG BEAVER FALLS AREA</t>
  </si>
  <si>
    <t xml:space="preserve">    Beaver Falls City</t>
  </si>
  <si>
    <t xml:space="preserve">    Big Beaver Borough</t>
  </si>
  <si>
    <t xml:space="preserve">    Eastvale Borough</t>
  </si>
  <si>
    <t xml:space="preserve">    Homewood Borough</t>
  </si>
  <si>
    <t xml:space="preserve">    Koppel Borough</t>
  </si>
  <si>
    <t xml:space="preserve">    New Galilee Borough</t>
  </si>
  <si>
    <t xml:space="preserve">    White Township</t>
  </si>
  <si>
    <t>BLACKHAWK</t>
  </si>
  <si>
    <t xml:space="preserve">    Chippewa Township</t>
  </si>
  <si>
    <t xml:space="preserve">    Darlington Borough</t>
  </si>
  <si>
    <t xml:space="preserve">    Darlington Township</t>
  </si>
  <si>
    <t xml:space="preserve">    Patterson Heights Borough</t>
  </si>
  <si>
    <t xml:space="preserve">    Patterson Township</t>
  </si>
  <si>
    <t xml:space="preserve">    South Beaver Township</t>
  </si>
  <si>
    <t xml:space="preserve">    Cascade Township</t>
  </si>
  <si>
    <t xml:space="preserve">    Gamble Township</t>
  </si>
  <si>
    <t xml:space="preserve">    Montoursville Borough</t>
  </si>
  <si>
    <t xml:space="preserve">    Plunketts Creek Township</t>
  </si>
  <si>
    <t xml:space="preserve">    Upper Fairfield Township</t>
  </si>
  <si>
    <t>MUNCY</t>
  </si>
  <si>
    <t xml:space="preserve">    Muncy Borough</t>
  </si>
  <si>
    <t xml:space="preserve">    Muncy Creek Township</t>
  </si>
  <si>
    <t xml:space="preserve">    Muncy Township</t>
  </si>
  <si>
    <t>SOUTH WILLIAMSPORT AREA</t>
  </si>
  <si>
    <t xml:space="preserve">    Duboistown Borough</t>
  </si>
  <si>
    <t xml:space="preserve">    South Williamsport Borough</t>
  </si>
  <si>
    <t>WILLIAMSPORT AREA</t>
  </si>
  <si>
    <t xml:space="preserve">    Hepburn Township</t>
  </si>
  <si>
    <t xml:space="preserve">    Lewis Township</t>
  </si>
  <si>
    <t xml:space="preserve">    Lycoming Township</t>
  </si>
  <si>
    <t xml:space="preserve">    Old Lycoming Township</t>
  </si>
  <si>
    <t xml:space="preserve">    Williamsport City</t>
  </si>
  <si>
    <t>McIntyre Township</t>
  </si>
  <si>
    <t>See Canton Area</t>
  </si>
  <si>
    <t>Bradford County</t>
  </si>
  <si>
    <t>McNett Township</t>
  </si>
  <si>
    <t xml:space="preserve">    Apollo Borough </t>
  </si>
  <si>
    <t xml:space="preserve">    Kiskiminetas Township (Kiski)</t>
  </si>
  <si>
    <t xml:space="preserve">    Franklin Township</t>
  </si>
  <si>
    <t xml:space="preserve">    Marion Township</t>
  </si>
  <si>
    <t xml:space="preserve">    North Sewickley Township</t>
  </si>
  <si>
    <t>ROCHESTER AREA</t>
  </si>
  <si>
    <t xml:space="preserve">    East Rochester Borough</t>
  </si>
  <si>
    <t xml:space="preserve">    Rochester Borough</t>
  </si>
  <si>
    <t xml:space="preserve">    Rochester Township</t>
  </si>
  <si>
    <t>SOUTH SIDE AREA</t>
  </si>
  <si>
    <t xml:space="preserve">    Frankfort Springs  Borough</t>
  </si>
  <si>
    <t xml:space="preserve">    Georgetown Borough</t>
  </si>
  <si>
    <t xml:space="preserve">    Greene Township</t>
  </si>
  <si>
    <t xml:space="preserve">    Hanover Township</t>
  </si>
  <si>
    <t xml:space="preserve">    Hookstown Borough</t>
  </si>
  <si>
    <t xml:space="preserve">    Shippingport Borough</t>
  </si>
  <si>
    <t>WESTERN BEAVER</t>
  </si>
  <si>
    <t xml:space="preserve">    Glasgow Borough</t>
  </si>
  <si>
    <t xml:space="preserve">    Industry Borough</t>
  </si>
  <si>
    <t xml:space="preserve">    Ohioville Borough</t>
  </si>
  <si>
    <t>Ellwood City Borough (P)</t>
  </si>
  <si>
    <t>See Ellwood City Area</t>
  </si>
  <si>
    <t>Lawrence County</t>
  </si>
  <si>
    <t>BEDFORD  COUNTY</t>
  </si>
  <si>
    <t>BEDFORD AREA</t>
  </si>
  <si>
    <t xml:space="preserve">    Bedford Borough</t>
  </si>
  <si>
    <t xml:space="preserve">    Bedford Township</t>
  </si>
  <si>
    <t xml:space="preserve">    Colerain Township</t>
  </si>
  <si>
    <t xml:space="preserve">    Cumberland Valley Township</t>
  </si>
  <si>
    <t xml:space="preserve">    Hyndman Borough</t>
  </si>
  <si>
    <t xml:space="preserve">    Londonderry Township</t>
  </si>
  <si>
    <t>Ceres Township (P)</t>
  </si>
  <si>
    <t>See Oswayo Valley</t>
  </si>
  <si>
    <t>Potter County</t>
  </si>
  <si>
    <t>MERCER  COUNTY</t>
  </si>
  <si>
    <t>COMMODORE PERRY</t>
  </si>
  <si>
    <t xml:space="preserve">    Deer Creek Township</t>
  </si>
  <si>
    <t xml:space="preserve">    Otter Creek Township</t>
  </si>
  <si>
    <t xml:space="preserve">    Sandy Creek Township</t>
  </si>
  <si>
    <t xml:space="preserve">    Sheakleyville Borough</t>
  </si>
  <si>
    <t>FARRELL AREA</t>
  </si>
  <si>
    <t xml:space="preserve">    Farrell City</t>
  </si>
  <si>
    <t xml:space="preserve">    Wheatland Borough</t>
  </si>
  <si>
    <t>GREENVILLE AREA</t>
  </si>
  <si>
    <t xml:space="preserve">    Greenville Borough</t>
  </si>
  <si>
    <t xml:space="preserve">    Hempfield Township</t>
  </si>
  <si>
    <t xml:space="preserve">    Sugar Grove Township</t>
  </si>
  <si>
    <t>GROVE CITY AREA</t>
  </si>
  <si>
    <t xml:space="preserve">    Grove City Borough</t>
  </si>
  <si>
    <t xml:space="preserve">    Wolf Creek Township</t>
  </si>
  <si>
    <t>HERMITAGE TOWNSHIP</t>
  </si>
  <si>
    <t>JAMESTOWN AREA</t>
  </si>
  <si>
    <t xml:space="preserve">    Jamestown Borough</t>
  </si>
  <si>
    <t xml:space="preserve">    South Shenango Township</t>
  </si>
  <si>
    <t xml:space="preserve">    West Shenango Township</t>
  </si>
  <si>
    <t>LAKEVIEW</t>
  </si>
  <si>
    <t xml:space="preserve">    Jackson Center Borough</t>
  </si>
  <si>
    <t xml:space="preserve">    New Lebanon Borough</t>
  </si>
  <si>
    <t xml:space="preserve">    New Vernon Township</t>
  </si>
  <si>
    <t xml:space="preserve">    Sandy Lake Borough</t>
  </si>
  <si>
    <t xml:space="preserve">    Sandy Lake Township</t>
  </si>
  <si>
    <t>EVERETT AREA</t>
  </si>
  <si>
    <t xml:space="preserve">    East Providence Township</t>
  </si>
  <si>
    <t xml:space="preserve">    Everett Borough</t>
  </si>
  <si>
    <t xml:space="preserve">    Mann Township</t>
  </si>
  <si>
    <t xml:space="preserve">    Monroe Township</t>
  </si>
  <si>
    <t xml:space="preserve">    Southampton Township</t>
  </si>
  <si>
    <t xml:space="preserve">    West Providence Township</t>
  </si>
  <si>
    <t>NORTHERN BEDFORD</t>
  </si>
  <si>
    <t xml:space="preserve">    Bloomfield Township</t>
  </si>
  <si>
    <t xml:space="preserve">    Hopewell Borough</t>
  </si>
  <si>
    <t xml:space="preserve">    South Woodbury Township</t>
  </si>
  <si>
    <t xml:space="preserve">    Woodbury Borough</t>
  </si>
  <si>
    <t xml:space="preserve">    Woodbury Township</t>
  </si>
  <si>
    <t>TUSSEY MOUNTAIN</t>
  </si>
  <si>
    <t xml:space="preserve">    Broad Top Township</t>
  </si>
  <si>
    <t xml:space="preserve">    Coaldale Borough</t>
  </si>
  <si>
    <t xml:space="preserve">    Liberty Township</t>
  </si>
  <si>
    <t xml:space="preserve">    Saxton Borough</t>
  </si>
  <si>
    <t xml:space="preserve">    Broad Top City Borough</t>
  </si>
  <si>
    <t xml:space="preserve">        (Huntingdon County)</t>
  </si>
  <si>
    <t xml:space="preserve">    Carbon Township</t>
  </si>
  <si>
    <t xml:space="preserve">    Coalmont Borough</t>
  </si>
  <si>
    <t>TUSSEY MOUNTAIN  (continued)</t>
  </si>
  <si>
    <t xml:space="preserve">    Dudley Borough</t>
  </si>
  <si>
    <t xml:space="preserve">    Todd Township</t>
  </si>
  <si>
    <t xml:space="preserve">    Wood Township</t>
  </si>
  <si>
    <t>Kimmel Township</t>
  </si>
  <si>
    <t>See Claysburg-Kimmel</t>
  </si>
  <si>
    <t>Blair County</t>
  </si>
  <si>
    <t>BERKS  COUNTY</t>
  </si>
  <si>
    <t>ANTIETAM</t>
  </si>
  <si>
    <t xml:space="preserve">    Lower Alsace Township</t>
  </si>
  <si>
    <t xml:space="preserve">    Mt. Penn Borough</t>
  </si>
  <si>
    <t>BOYERTOWN AREA</t>
  </si>
  <si>
    <t xml:space="preserve">    Bally Borough</t>
  </si>
  <si>
    <t xml:space="preserve">    Bechtelsville Borough</t>
  </si>
  <si>
    <t xml:space="preserve">    Boyertown Borough</t>
  </si>
  <si>
    <t xml:space="preserve">    Colebrookdale Township</t>
  </si>
  <si>
    <t xml:space="preserve">    Douglass Township</t>
  </si>
  <si>
    <t xml:space="preserve">    Bratton Township</t>
  </si>
  <si>
    <t xml:space="preserve">    Burnham Borough</t>
  </si>
  <si>
    <t xml:space="preserve">    Derry Township</t>
  </si>
  <si>
    <t xml:space="preserve">    Juniata Terrace Borough</t>
  </si>
  <si>
    <t xml:space="preserve">    Lewistown Borough</t>
  </si>
  <si>
    <t xml:space="preserve">    McVeytown Borough</t>
  </si>
  <si>
    <t xml:space="preserve">    Menno Township</t>
  </si>
  <si>
    <t>Kistler Borough</t>
  </si>
  <si>
    <t>See Mt. Union Area</t>
  </si>
  <si>
    <t>Huntingdon County</t>
  </si>
  <si>
    <t>Newton Hamilton Borough</t>
  </si>
  <si>
    <t>Wayne Township</t>
  </si>
  <si>
    <t>MONROE  COUNTY</t>
  </si>
  <si>
    <t>EAST STROUDSBURG AREA</t>
  </si>
  <si>
    <t xml:space="preserve">    East Stroudsburg Borough</t>
  </si>
  <si>
    <t>DANIEL BOONE AREA</t>
  </si>
  <si>
    <t xml:space="preserve">    Amity Township</t>
  </si>
  <si>
    <t xml:space="preserve">    Birdsboro Borough</t>
  </si>
  <si>
    <t>EXETER TOWNSHIP</t>
  </si>
  <si>
    <t xml:space="preserve">    Exeter Township</t>
  </si>
  <si>
    <t xml:space="preserve">    St. Lawrence Borough</t>
  </si>
  <si>
    <t>FLEETWOOD AREA</t>
  </si>
  <si>
    <t xml:space="preserve">    Fleetwood Borough</t>
  </si>
  <si>
    <t xml:space="preserve">    Maidencreek Township</t>
  </si>
  <si>
    <t xml:space="preserve">    Richmond Township</t>
  </si>
  <si>
    <t>GOVERNOR MIFFLIN</t>
  </si>
  <si>
    <t xml:space="preserve">    Brecknock Township</t>
  </si>
  <si>
    <t xml:space="preserve">    Cumru Township</t>
  </si>
  <si>
    <t xml:space="preserve">    Kenhorst Borough</t>
  </si>
  <si>
    <t xml:space="preserve">    Mohnton Borough</t>
  </si>
  <si>
    <t xml:space="preserve">    Shillington Borough</t>
  </si>
  <si>
    <t>HAMBURG AREA</t>
  </si>
  <si>
    <t xml:space="preserve">    Hamburg Borough</t>
  </si>
  <si>
    <t xml:space="preserve">    Perry Township</t>
  </si>
  <si>
    <t xml:space="preserve">    Shoemakersville Borough</t>
  </si>
  <si>
    <t xml:space="preserve">    Strausstown Borough</t>
  </si>
  <si>
    <t xml:space="preserve">    Tilden Township</t>
  </si>
  <si>
    <t xml:space="preserve">    Upper Bern Township</t>
  </si>
  <si>
    <t xml:space="preserve">    Upper Tulpehocken Township</t>
  </si>
  <si>
    <t xml:space="preserve">    Windsor Township</t>
  </si>
  <si>
    <t>KUTZTOWN AREA</t>
  </si>
  <si>
    <t xml:space="preserve">    Worcester Township</t>
  </si>
  <si>
    <t>NORRISTOWN AREA</t>
  </si>
  <si>
    <t xml:space="preserve">    East Norriton Township</t>
  </si>
  <si>
    <t xml:space="preserve">    Norristown Borough</t>
  </si>
  <si>
    <t xml:space="preserve">    West Norriton Township</t>
  </si>
  <si>
    <t>NORTH PENN</t>
  </si>
  <si>
    <t xml:space="preserve">    Hatfield Borough</t>
  </si>
  <si>
    <t xml:space="preserve">    Alsace Township</t>
  </si>
  <si>
    <t xml:space="preserve">    Oley Township</t>
  </si>
  <si>
    <t xml:space="preserve">    Pike Township</t>
  </si>
  <si>
    <t xml:space="preserve">    Rushcombmanor Township</t>
  </si>
  <si>
    <t>READING CITY</t>
  </si>
  <si>
    <t>SCHUYLKILL VALLEY</t>
  </si>
  <si>
    <t xml:space="preserve">    Bern Township</t>
  </si>
  <si>
    <t xml:space="preserve">    Centerport Borough</t>
  </si>
  <si>
    <t xml:space="preserve">    Centre Township</t>
  </si>
  <si>
    <t xml:space="preserve">    Leesport Borough</t>
  </si>
  <si>
    <t xml:space="preserve">    Ontelaunee Township</t>
  </si>
  <si>
    <t>TULPEHOCKEN AREA</t>
  </si>
  <si>
    <t xml:space="preserve">    Bernville Borough</t>
  </si>
  <si>
    <t xml:space="preserve">    Jefferson Township</t>
  </si>
  <si>
    <t xml:space="preserve">    Penn Township</t>
  </si>
  <si>
    <t xml:space="preserve">    Tulpehocken Township</t>
  </si>
  <si>
    <t>TWIN VALLEY</t>
  </si>
  <si>
    <t xml:space="preserve">    Caernarvon Township</t>
  </si>
  <si>
    <t xml:space="preserve">    New Morgan Borough</t>
  </si>
  <si>
    <t xml:space="preserve">    Robeson Township</t>
  </si>
  <si>
    <t xml:space="preserve">    Elverson Borough</t>
  </si>
  <si>
    <t xml:space="preserve">        (Chester County)</t>
  </si>
  <si>
    <t xml:space="preserve">    Honey Brook Borough</t>
  </si>
  <si>
    <t xml:space="preserve">    Honey Brook Township</t>
  </si>
  <si>
    <t xml:space="preserve">    West Nantmeal Township</t>
  </si>
  <si>
    <t>WILSON</t>
  </si>
  <si>
    <t xml:space="preserve">    East Lansdowne Borough</t>
  </si>
  <si>
    <t xml:space="preserve">    Lansdowne Borough</t>
  </si>
  <si>
    <t xml:space="preserve">    Yeadon Borough</t>
  </si>
  <si>
    <t>Birmingham Township</t>
  </si>
  <si>
    <t>See Unionville-Chadds Ford</t>
  </si>
  <si>
    <t>Chester County</t>
  </si>
  <si>
    <t>Thornbury Township</t>
  </si>
  <si>
    <t>See West Chester Area</t>
  </si>
  <si>
    <t>ELK  COUNTY</t>
  </si>
  <si>
    <t>JOHNSONBURG AREA</t>
  </si>
  <si>
    <t xml:space="preserve">    Johnsonburg Borough</t>
  </si>
  <si>
    <t xml:space="preserve">    Jones Township (P)</t>
  </si>
  <si>
    <t xml:space="preserve">    Ridgway Township (P)</t>
  </si>
  <si>
    <t>RIDGWAY AREA</t>
  </si>
  <si>
    <t xml:space="preserve">    Horton Township (P)</t>
  </si>
  <si>
    <t xml:space="preserve">    Ridgway Borough</t>
  </si>
  <si>
    <t xml:space="preserve">    Spring Creek Township</t>
  </si>
  <si>
    <t>ST. MARY'S AREA</t>
  </si>
  <si>
    <t xml:space="preserve">    Benezette Township</t>
  </si>
  <si>
    <t xml:space="preserve">    Fox Township</t>
  </si>
  <si>
    <t xml:space="preserve">    Jay Township</t>
  </si>
  <si>
    <t xml:space="preserve">    St. Mary's Borough</t>
  </si>
  <si>
    <t>Millstone Township</t>
  </si>
  <si>
    <t>See Forest Area</t>
  </si>
  <si>
    <t>Forest County</t>
  </si>
  <si>
    <t>Horton Township (P)</t>
  </si>
  <si>
    <t>See Brockway Area</t>
  </si>
  <si>
    <t>Jefferson County</t>
  </si>
  <si>
    <t>Highland Township</t>
  </si>
  <si>
    <t xml:space="preserve">    Allegheny Township (P)</t>
  </si>
  <si>
    <t xml:space="preserve">    Blair Township</t>
  </si>
  <si>
    <t xml:space="preserve">    Duncansville Borough</t>
  </si>
  <si>
    <t>CORRY AREA</t>
  </si>
  <si>
    <t xml:space="preserve">    Corry City</t>
  </si>
  <si>
    <t xml:space="preserve">    Elgin Borough</t>
  </si>
  <si>
    <t xml:space="preserve">    Sparta Township</t>
  </si>
  <si>
    <t xml:space="preserve">        (Crawford County)</t>
  </si>
  <si>
    <t xml:space="preserve">    Spartansburg Borough</t>
  </si>
  <si>
    <t xml:space="preserve">    Columbus Township</t>
  </si>
  <si>
    <t xml:space="preserve">        (Warren County)</t>
  </si>
  <si>
    <t>ERIE CITY</t>
  </si>
  <si>
    <t>FAIRVIEW</t>
  </si>
  <si>
    <t>FORT LEBOEUF</t>
  </si>
  <si>
    <t xml:space="preserve">    LeBoeuf Township</t>
  </si>
  <si>
    <t xml:space="preserve">    Mill Village Borough</t>
  </si>
  <si>
    <t xml:space="preserve">    Waterford Borough</t>
  </si>
  <si>
    <t xml:space="preserve">    Waterford Township</t>
  </si>
  <si>
    <t>GENERAL MCLANE</t>
  </si>
  <si>
    <t xml:space="preserve">    Edinboro Borough</t>
  </si>
  <si>
    <t xml:space="preserve">    McKean Borough</t>
  </si>
  <si>
    <t xml:space="preserve">        (Middleboro)</t>
  </si>
  <si>
    <t xml:space="preserve">    McKean Township</t>
  </si>
  <si>
    <t>GIRARD</t>
  </si>
  <si>
    <t xml:space="preserve">    Girard Borough</t>
  </si>
  <si>
    <t xml:space="preserve">    Lake City Borough</t>
  </si>
  <si>
    <t>HARBORCREEK TOWNSHIP</t>
  </si>
  <si>
    <t>IROQUOIS</t>
  </si>
  <si>
    <t xml:space="preserve">    Lawrence Park Township</t>
  </si>
  <si>
    <t xml:space="preserve">    Wesleyville Borough</t>
  </si>
  <si>
    <t>MILLCREEK TOWNSHIP</t>
  </si>
  <si>
    <t>NORTH EAST</t>
  </si>
  <si>
    <t xml:space="preserve">    Sugarcreek Borough</t>
  </si>
  <si>
    <t xml:space="preserve">    Mt. Carmel Township</t>
  </si>
  <si>
    <t xml:space="preserve">    Centralia Borough</t>
  </si>
  <si>
    <t xml:space="preserve">        (Columbia County)</t>
  </si>
  <si>
    <t>SHAMOKIN AREA</t>
  </si>
  <si>
    <t xml:space="preserve">    Coal Township</t>
  </si>
  <si>
    <t xml:space="preserve">    East Cameron Township</t>
  </si>
  <si>
    <t xml:space="preserve">    Shamokin City</t>
  </si>
  <si>
    <t xml:space="preserve">    Shamokin Township</t>
  </si>
  <si>
    <t>SHIKELLAMY</t>
  </si>
  <si>
    <t xml:space="preserve">    Northumberland Borough</t>
  </si>
  <si>
    <t xml:space="preserve">    Point Township</t>
  </si>
  <si>
    <t xml:space="preserve">    Rockefeller Township</t>
  </si>
  <si>
    <t xml:space="preserve">    Snydertown Borough</t>
  </si>
  <si>
    <t xml:space="preserve">    Sunbury City</t>
  </si>
  <si>
    <t xml:space="preserve">    Upper Augusta Township</t>
  </si>
  <si>
    <t>WARRIOR RUN</t>
  </si>
  <si>
    <t xml:space="preserve">    McEwensville Borough</t>
  </si>
  <si>
    <t xml:space="preserve">    Turbotville Borough</t>
  </si>
  <si>
    <t xml:space="preserve">    Watsontown Borough</t>
  </si>
  <si>
    <t xml:space="preserve">    Anthony Township </t>
  </si>
  <si>
    <t xml:space="preserve">        (Montour County)</t>
  </si>
  <si>
    <t>Ralpho Township</t>
  </si>
  <si>
    <t>See Southern Columbia Area</t>
  </si>
  <si>
    <t>Riverside Borough</t>
  </si>
  <si>
    <t>See Danville Area</t>
  </si>
  <si>
    <t>Montour County</t>
  </si>
  <si>
    <t>PERRY  COUNTY</t>
  </si>
  <si>
    <t>GREENWOOD</t>
  </si>
  <si>
    <t xml:space="preserve">    Liverpool Borough</t>
  </si>
  <si>
    <t xml:space="preserve">    Liverpool Township</t>
  </si>
  <si>
    <t xml:space="preserve">    Millerstown Borough</t>
  </si>
  <si>
    <t xml:space="preserve">        (Juniata County)</t>
  </si>
  <si>
    <t xml:space="preserve">    Redstone Township</t>
  </si>
  <si>
    <t xml:space="preserve">    West Brownsville Borough (P)</t>
  </si>
  <si>
    <t xml:space="preserve">        (Washington County)</t>
  </si>
  <si>
    <t>CONNELLSVILLE AREA</t>
  </si>
  <si>
    <t xml:space="preserve">    Bullskin Township</t>
  </si>
  <si>
    <t xml:space="preserve">    Connellsville City</t>
  </si>
  <si>
    <t>See Forest City Regional         Susquehanna County</t>
  </si>
  <si>
    <t xml:space="preserve">See Lackawanna Trail    </t>
  </si>
  <si>
    <t xml:space="preserve">    Newport Borough</t>
  </si>
  <si>
    <t>SUSQUENITA</t>
  </si>
  <si>
    <t xml:space="preserve">    Duncannon Borough</t>
  </si>
  <si>
    <t xml:space="preserve">    Marysville Borough</t>
  </si>
  <si>
    <t xml:space="preserve">    New Buffalo Borough</t>
  </si>
  <si>
    <t xml:space="preserve">    Rye Township</t>
  </si>
  <si>
    <t xml:space="preserve">    Watts Township</t>
  </si>
  <si>
    <t xml:space="preserve">    Wheatfield Township</t>
  </si>
  <si>
    <t xml:space="preserve">    Reed Township</t>
  </si>
  <si>
    <t xml:space="preserve">        (Dauphin County)</t>
  </si>
  <si>
    <t>WEST PERRY</t>
  </si>
  <si>
    <t xml:space="preserve">    Blain Borough</t>
  </si>
  <si>
    <t xml:space="preserve">    Bloomfield Borough</t>
  </si>
  <si>
    <t xml:space="preserve">    Carroll Township</t>
  </si>
  <si>
    <t>Emlenton Borough</t>
  </si>
  <si>
    <t>Richland Township</t>
  </si>
  <si>
    <t>Scrubgrass Township</t>
  </si>
  <si>
    <t>Plum Township</t>
  </si>
  <si>
    <t>President Township (P)</t>
  </si>
  <si>
    <t xml:space="preserve">See Allegheny-Clarion Valley           Clarion County </t>
  </si>
  <si>
    <t xml:space="preserve">See Penncrest  </t>
  </si>
  <si>
    <t xml:space="preserve">              Forest County</t>
  </si>
  <si>
    <t xml:space="preserve">              Crawford County</t>
  </si>
  <si>
    <t>PENNSBURY</t>
  </si>
  <si>
    <t xml:space="preserve">    Falls Township</t>
  </si>
  <si>
    <t xml:space="preserve">    Lower Makefield Township</t>
  </si>
  <si>
    <t xml:space="preserve">    Tullytown Borough</t>
  </si>
  <si>
    <t xml:space="preserve">    Yardley Borough</t>
  </si>
  <si>
    <t>QUAKERTOWN COMMUNITY</t>
  </si>
  <si>
    <t xml:space="preserve">    Haycock Township</t>
  </si>
  <si>
    <t xml:space="preserve">    Milford Township</t>
  </si>
  <si>
    <t xml:space="preserve">    Quakertown Borough</t>
  </si>
  <si>
    <t xml:space="preserve">    Richlandtown Borough</t>
  </si>
  <si>
    <t xml:space="preserve">    Trumbauersville Borough</t>
  </si>
  <si>
    <t>Hilltown Township (P)</t>
  </si>
  <si>
    <t>See North Penn</t>
  </si>
  <si>
    <t>Montgomery County</t>
  </si>
  <si>
    <t>New Britain Township (P)</t>
  </si>
  <si>
    <t>Telford Borough (P)</t>
  </si>
  <si>
    <t>See Souderton Area</t>
  </si>
  <si>
    <t>Riegelsville Borough (P)</t>
  </si>
  <si>
    <t>See Easton Area</t>
  </si>
  <si>
    <t>Northampton County</t>
  </si>
  <si>
    <t>BUTLER  COUNTY</t>
  </si>
  <si>
    <t>BUTLER AREA</t>
  </si>
  <si>
    <t xml:space="preserve">    Butler City</t>
  </si>
  <si>
    <t xml:space="preserve">    Butler Township</t>
  </si>
  <si>
    <t xml:space="preserve">    Greensboro Borough</t>
  </si>
  <si>
    <t xml:space="preserve">    Monongahela Township</t>
  </si>
  <si>
    <t xml:space="preserve">    Clearfield Township</t>
  </si>
  <si>
    <t xml:space="preserve">    Connoquenessing Borough</t>
  </si>
  <si>
    <t xml:space="preserve">    Connoquenessing Township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</si>
</sst>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44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0"/>
      <color indexed="8"/>
      <name val="Arial MT"/>
      <family val="0"/>
    </font>
    <font>
      <sz val="10"/>
      <color indexed="8"/>
      <name val="Arial MT"/>
      <family val="0"/>
    </font>
    <font>
      <b/>
      <sz val="12"/>
      <name val="Arial MT"/>
      <family val="0"/>
    </font>
    <font>
      <i/>
      <sz val="10"/>
      <name val="Arial MT"/>
      <family val="0"/>
    </font>
    <font>
      <b/>
      <u val="single"/>
      <sz val="10"/>
      <name val="Arial MT"/>
      <family val="0"/>
    </font>
    <font>
      <i/>
      <sz val="10"/>
      <color indexed="8"/>
      <name val="Arial MT"/>
      <family val="0"/>
    </font>
    <font>
      <b/>
      <sz val="12"/>
      <color indexed="8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2" fillId="33" borderId="0" xfId="0" applyNumberFormat="1" applyFont="1" applyFill="1" applyAlignment="1" applyProtection="1">
      <alignment horizontal="left"/>
      <protection/>
    </xf>
    <xf numFmtId="10" fontId="2" fillId="0" borderId="0" xfId="0" applyNumberFormat="1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37" fontId="0" fillId="33" borderId="0" xfId="0" applyNumberFormat="1" applyFill="1" applyAlignment="1" applyProtection="1">
      <alignment horizontal="right"/>
      <protection/>
    </xf>
    <xf numFmtId="37" fontId="0" fillId="33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5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5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Continuous"/>
      <protection/>
    </xf>
    <xf numFmtId="10" fontId="3" fillId="0" borderId="0" xfId="0" applyNumberFormat="1" applyFont="1" applyAlignment="1" applyProtection="1">
      <alignment/>
      <protection/>
    </xf>
    <xf numFmtId="10" fontId="3" fillId="0" borderId="11" xfId="0" applyNumberFormat="1" applyFont="1" applyBorder="1" applyAlignment="1" applyProtection="1">
      <alignment horizontal="center"/>
      <protection/>
    </xf>
    <xf numFmtId="5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0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10" fontId="0" fillId="33" borderId="0" xfId="0" applyNumberFormat="1" applyFill="1" applyAlignment="1" applyProtection="1">
      <alignment horizontal="centerContinuous"/>
      <protection/>
    </xf>
    <xf numFmtId="37" fontId="2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0" fontId="3" fillId="33" borderId="11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5" fontId="0" fillId="33" borderId="0" xfId="0" applyNumberFormat="1" applyFill="1" applyAlignment="1" applyProtection="1">
      <alignment horizontal="left"/>
      <protection/>
    </xf>
    <xf numFmtId="10" fontId="0" fillId="33" borderId="0" xfId="0" applyNumberFormat="1" applyFill="1" applyAlignment="1" applyProtection="1">
      <alignment horizontal="left"/>
      <protection/>
    </xf>
    <xf numFmtId="5" fontId="0" fillId="33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10" fontId="0" fillId="33" borderId="0" xfId="0" applyNumberFormat="1" applyFill="1" applyAlignment="1" applyProtection="1">
      <alignment horizontal="centerContinuous" vertical="center"/>
      <protection/>
    </xf>
    <xf numFmtId="37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0" fontId="0" fillId="33" borderId="0" xfId="0" applyNumberForma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0" fontId="3" fillId="33" borderId="0" xfId="0" applyNumberFormat="1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0" fontId="3" fillId="33" borderId="11" xfId="0" applyNumberFormat="1" applyFont="1" applyFill="1" applyBorder="1" applyAlignment="1" applyProtection="1">
      <alignment horizontal="center" vertical="center"/>
      <protection/>
    </xf>
    <xf numFmtId="37" fontId="0" fillId="33" borderId="0" xfId="0" applyNumberForma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left"/>
      <protection/>
    </xf>
    <xf numFmtId="10" fontId="0" fillId="0" borderId="0" xfId="0" applyNumberFormat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37" fontId="0" fillId="33" borderId="0" xfId="0" applyNumberFormat="1" applyFont="1" applyFill="1" applyAlignment="1" applyProtection="1">
      <alignment horizontal="right"/>
      <protection/>
    </xf>
    <xf numFmtId="3" fontId="0" fillId="33" borderId="0" xfId="44" applyNumberFormat="1" applyFont="1" applyFill="1" applyAlignment="1" applyProtection="1">
      <alignment horizontal="right"/>
      <protection/>
    </xf>
    <xf numFmtId="10" fontId="2" fillId="0" borderId="0" xfId="0" applyNumberFormat="1" applyFont="1" applyAlignment="1" applyProtection="1">
      <alignment horizontal="right"/>
      <protection/>
    </xf>
    <xf numFmtId="170" fontId="0" fillId="33" borderId="0" xfId="42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10" fontId="0" fillId="0" borderId="0" xfId="0" applyNumberFormat="1" applyFont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477"/>
  <sheetViews>
    <sheetView showGridLines="0" tabSelected="1" defaultGridColor="0" zoomScale="87" zoomScaleNormal="87" zoomScalePageLayoutView="0" colorId="22" workbookViewId="0" topLeftCell="A4414">
      <selection activeCell="J4427" sqref="J4427"/>
    </sheetView>
  </sheetViews>
  <sheetFormatPr defaultColWidth="9.7109375" defaultRowHeight="12.75"/>
  <cols>
    <col min="1" max="1" width="31.140625" style="0" customWidth="1"/>
    <col min="2" max="2" width="21.8515625" style="0" customWidth="1"/>
    <col min="3" max="3" width="1.7109375" style="0" customWidth="1"/>
    <col min="4" max="4" width="19.8515625" style="0" customWidth="1"/>
    <col min="5" max="5" width="3.57421875" style="0" customWidth="1"/>
    <col min="6" max="6" width="10.7109375" style="0" customWidth="1"/>
  </cols>
  <sheetData>
    <row r="1" spans="1:6" ht="12.75">
      <c r="A1" s="1" t="s">
        <v>1447</v>
      </c>
      <c r="B1" s="99"/>
      <c r="C1" s="99"/>
      <c r="D1" s="99"/>
      <c r="E1" s="99"/>
      <c r="F1" s="99"/>
    </row>
    <row r="2" spans="1:6" ht="12.75">
      <c r="A2" s="3"/>
      <c r="B2" s="100"/>
      <c r="C2" s="100"/>
      <c r="D2" s="100"/>
      <c r="E2" s="100"/>
      <c r="F2" s="100"/>
    </row>
    <row r="3" spans="1:6" ht="12.75">
      <c r="A3" s="4" t="s">
        <v>1448</v>
      </c>
      <c r="B3" s="5">
        <v>2002</v>
      </c>
      <c r="C3" s="5" t="s">
        <v>1449</v>
      </c>
      <c r="D3" s="5">
        <v>2002</v>
      </c>
      <c r="E3" s="4"/>
      <c r="F3" s="4"/>
    </row>
    <row r="4" spans="1:6" ht="13.5" thickBot="1">
      <c r="A4" s="4" t="s">
        <v>1450</v>
      </c>
      <c r="B4" s="5" t="s">
        <v>1451</v>
      </c>
      <c r="C4" s="4"/>
      <c r="D4" s="4" t="s">
        <v>1452</v>
      </c>
      <c r="E4" s="4"/>
      <c r="F4" s="5" t="s">
        <v>1453</v>
      </c>
    </row>
    <row r="5" spans="1:6" ht="12" customHeight="1">
      <c r="A5" s="6"/>
      <c r="B5" s="7"/>
      <c r="C5" s="7"/>
      <c r="D5" s="7"/>
      <c r="E5" s="7"/>
      <c r="F5" s="6"/>
    </row>
    <row r="6" spans="1:6" ht="12" customHeight="1">
      <c r="A6" s="8" t="s">
        <v>1454</v>
      </c>
      <c r="B6" s="9">
        <f>SUM(B7:B12)</f>
        <v>433548200</v>
      </c>
      <c r="C6" s="3"/>
      <c r="D6" s="9">
        <f>SUM(D7:D12)</f>
        <v>198418850</v>
      </c>
      <c r="E6" s="8"/>
      <c r="F6" s="10">
        <f aca="true" t="shared" si="0" ref="F6:F51">SUM(D6/B6)</f>
        <v>0.4576627235449253</v>
      </c>
    </row>
    <row r="7" spans="1:6" ht="12" customHeight="1">
      <c r="A7" s="101" t="s">
        <v>1455</v>
      </c>
      <c r="B7" s="95">
        <v>56905100</v>
      </c>
      <c r="C7" s="102"/>
      <c r="D7" s="95">
        <v>25543714</v>
      </c>
      <c r="E7" s="101"/>
      <c r="F7" s="103">
        <f t="shared" si="0"/>
        <v>0.44888268362589645</v>
      </c>
    </row>
    <row r="8" spans="1:6" ht="12" customHeight="1">
      <c r="A8" s="101" t="s">
        <v>1456</v>
      </c>
      <c r="B8" s="95">
        <v>1229400</v>
      </c>
      <c r="C8" s="102"/>
      <c r="D8" s="95">
        <v>492153</v>
      </c>
      <c r="E8" s="101"/>
      <c r="F8" s="103">
        <f t="shared" si="0"/>
        <v>0.4003196681307955</v>
      </c>
    </row>
    <row r="9" spans="1:6" ht="12" customHeight="1">
      <c r="A9" s="101" t="s">
        <v>1457</v>
      </c>
      <c r="B9" s="95">
        <v>73404200</v>
      </c>
      <c r="C9" s="102"/>
      <c r="D9" s="95">
        <v>33787769</v>
      </c>
      <c r="E9" s="101"/>
      <c r="F9" s="103">
        <f t="shared" si="0"/>
        <v>0.4602974897894126</v>
      </c>
    </row>
    <row r="10" spans="1:6" ht="12" customHeight="1">
      <c r="A10" s="101" t="s">
        <v>1458</v>
      </c>
      <c r="B10" s="95">
        <v>100843600</v>
      </c>
      <c r="C10" s="102"/>
      <c r="D10" s="95">
        <v>45753746</v>
      </c>
      <c r="E10" s="101"/>
      <c r="F10" s="103">
        <f t="shared" si="0"/>
        <v>0.4537099627542055</v>
      </c>
    </row>
    <row r="11" spans="1:6" ht="12" customHeight="1">
      <c r="A11" s="101" t="s">
        <v>1459</v>
      </c>
      <c r="B11" s="95">
        <v>188455700</v>
      </c>
      <c r="C11" s="102"/>
      <c r="D11" s="95">
        <v>86450434</v>
      </c>
      <c r="E11" s="101"/>
      <c r="F11" s="103">
        <f t="shared" si="0"/>
        <v>0.4587307998643713</v>
      </c>
    </row>
    <row r="12" spans="1:6" ht="12" customHeight="1">
      <c r="A12" s="101" t="s">
        <v>1460</v>
      </c>
      <c r="B12" s="95">
        <v>12710200</v>
      </c>
      <c r="C12" s="102"/>
      <c r="D12" s="95">
        <v>6391034</v>
      </c>
      <c r="E12" s="101"/>
      <c r="F12" s="103">
        <f t="shared" si="0"/>
        <v>0.502827178171862</v>
      </c>
    </row>
    <row r="13" spans="1:8" ht="12" customHeight="1">
      <c r="A13" s="15" t="s">
        <v>1461</v>
      </c>
      <c r="B13" s="9">
        <f>SUM(B14:B24)</f>
        <v>900751400</v>
      </c>
      <c r="C13" s="16"/>
      <c r="D13" s="9">
        <f>SUM(D14:D24)</f>
        <v>427198047</v>
      </c>
      <c r="E13" s="15"/>
      <c r="F13" s="10">
        <f t="shared" si="0"/>
        <v>0.4742685351363317</v>
      </c>
      <c r="G13" s="17"/>
      <c r="H13" s="8"/>
    </row>
    <row r="14" spans="1:6" ht="12" customHeight="1">
      <c r="A14" s="18" t="s">
        <v>1462</v>
      </c>
      <c r="B14" s="19">
        <v>30959800</v>
      </c>
      <c r="C14" s="19"/>
      <c r="D14" s="95">
        <v>15457442</v>
      </c>
      <c r="E14" s="18"/>
      <c r="F14" s="103">
        <f t="shared" si="0"/>
        <v>0.49927460771710414</v>
      </c>
    </row>
    <row r="15" spans="1:6" ht="12" customHeight="1">
      <c r="A15" s="18" t="s">
        <v>1463</v>
      </c>
      <c r="B15" s="19">
        <v>80057200</v>
      </c>
      <c r="C15" s="19"/>
      <c r="D15" s="95">
        <v>34861766</v>
      </c>
      <c r="E15" s="18"/>
      <c r="F15" s="103">
        <f t="shared" si="0"/>
        <v>0.43546072058478186</v>
      </c>
    </row>
    <row r="16" spans="1:6" ht="12" customHeight="1">
      <c r="A16" s="18" t="s">
        <v>1464</v>
      </c>
      <c r="B16" s="19">
        <v>6392900</v>
      </c>
      <c r="C16" s="19"/>
      <c r="D16" s="95">
        <v>3207649</v>
      </c>
      <c r="E16" s="18"/>
      <c r="F16" s="103">
        <f t="shared" si="0"/>
        <v>0.5017517871388572</v>
      </c>
    </row>
    <row r="17" spans="1:6" ht="12" customHeight="1">
      <c r="A17" s="18" t="s">
        <v>1465</v>
      </c>
      <c r="B17" s="19">
        <v>245140600</v>
      </c>
      <c r="C17" s="19"/>
      <c r="D17" s="95">
        <v>121681603</v>
      </c>
      <c r="E17" s="18"/>
      <c r="F17" s="103">
        <f t="shared" si="0"/>
        <v>0.4963747457581486</v>
      </c>
    </row>
    <row r="18" spans="1:6" ht="12" customHeight="1">
      <c r="A18" s="18" t="s">
        <v>1456</v>
      </c>
      <c r="B18" s="19">
        <v>96202100</v>
      </c>
      <c r="C18" s="19"/>
      <c r="D18" s="95">
        <v>42393549</v>
      </c>
      <c r="E18" s="18"/>
      <c r="F18" s="103">
        <f t="shared" si="0"/>
        <v>0.44067176288251503</v>
      </c>
    </row>
    <row r="19" spans="1:6" ht="12" customHeight="1">
      <c r="A19" s="18" t="s">
        <v>1466</v>
      </c>
      <c r="B19" s="19">
        <v>77598700</v>
      </c>
      <c r="C19" s="19"/>
      <c r="D19" s="95">
        <v>37685446</v>
      </c>
      <c r="E19" s="18"/>
      <c r="F19" s="103">
        <f t="shared" si="0"/>
        <v>0.4856453265325321</v>
      </c>
    </row>
    <row r="20" spans="1:6" ht="12" customHeight="1">
      <c r="A20" s="18" t="s">
        <v>1467</v>
      </c>
      <c r="B20" s="19">
        <v>86750100</v>
      </c>
      <c r="C20" s="19"/>
      <c r="D20" s="95">
        <v>40350296</v>
      </c>
      <c r="E20" s="18"/>
      <c r="F20" s="103">
        <f t="shared" si="0"/>
        <v>0.4651325589250041</v>
      </c>
    </row>
    <row r="21" spans="1:6" ht="12" customHeight="1">
      <c r="A21" s="18" t="s">
        <v>1468</v>
      </c>
      <c r="B21" s="19">
        <v>62212500</v>
      </c>
      <c r="C21" s="19"/>
      <c r="D21" s="95">
        <v>30764435</v>
      </c>
      <c r="E21" s="18"/>
      <c r="F21" s="103">
        <f t="shared" si="0"/>
        <v>0.49450568615631907</v>
      </c>
    </row>
    <row r="22" spans="1:6" ht="12" customHeight="1">
      <c r="A22" s="18" t="s">
        <v>1469</v>
      </c>
      <c r="B22" s="19">
        <v>188832500</v>
      </c>
      <c r="C22" s="19"/>
      <c r="D22" s="95">
        <v>88997875</v>
      </c>
      <c r="E22" s="18"/>
      <c r="F22" s="103">
        <f t="shared" si="0"/>
        <v>0.4713059192670753</v>
      </c>
    </row>
    <row r="23" spans="1:6" ht="12" customHeight="1">
      <c r="A23" s="18" t="s">
        <v>1470</v>
      </c>
      <c r="B23" s="19">
        <v>13700300</v>
      </c>
      <c r="C23" s="19"/>
      <c r="D23" s="95">
        <v>6004270</v>
      </c>
      <c r="E23" s="18"/>
      <c r="F23" s="103">
        <f t="shared" si="0"/>
        <v>0.4382582863148982</v>
      </c>
    </row>
    <row r="24" spans="1:6" ht="12" customHeight="1">
      <c r="A24" s="18" t="s">
        <v>1471</v>
      </c>
      <c r="B24" s="19">
        <v>12904700</v>
      </c>
      <c r="C24" s="19"/>
      <c r="D24" s="95">
        <v>5793716</v>
      </c>
      <c r="E24" s="18"/>
      <c r="F24" s="103">
        <f t="shared" si="0"/>
        <v>0.44896169612621756</v>
      </c>
    </row>
    <row r="25" spans="1:6" ht="12" customHeight="1">
      <c r="A25" s="20" t="s">
        <v>2354</v>
      </c>
      <c r="B25" s="21">
        <f>SUM(B26:B29)</f>
        <v>326874700</v>
      </c>
      <c r="C25" s="21"/>
      <c r="D25" s="21">
        <f>SUM(D26:D29)</f>
        <v>155422046</v>
      </c>
      <c r="E25" s="22"/>
      <c r="F25" s="10">
        <f t="shared" si="0"/>
        <v>0.47547897099408426</v>
      </c>
    </row>
    <row r="26" spans="1:6" ht="12" customHeight="1">
      <c r="A26" s="18" t="s">
        <v>2355</v>
      </c>
      <c r="B26" s="19">
        <v>152187700</v>
      </c>
      <c r="C26" s="19"/>
      <c r="D26" s="19">
        <v>76106915</v>
      </c>
      <c r="E26" s="18"/>
      <c r="F26" s="103">
        <f t="shared" si="0"/>
        <v>0.5000858479364627</v>
      </c>
    </row>
    <row r="27" spans="1:6" ht="12" customHeight="1">
      <c r="A27" s="18" t="s">
        <v>2356</v>
      </c>
      <c r="B27" s="19">
        <v>29310800</v>
      </c>
      <c r="C27" s="19"/>
      <c r="D27" s="19">
        <v>14055549</v>
      </c>
      <c r="E27" s="18"/>
      <c r="F27" s="103">
        <f t="shared" si="0"/>
        <v>0.47953481310643176</v>
      </c>
    </row>
    <row r="28" spans="1:6" ht="12" customHeight="1">
      <c r="A28" s="18" t="s">
        <v>2357</v>
      </c>
      <c r="B28" s="19">
        <v>90739200</v>
      </c>
      <c r="C28" s="19"/>
      <c r="D28" s="19">
        <v>40304074</v>
      </c>
      <c r="E28" s="18"/>
      <c r="F28" s="103">
        <f t="shared" si="0"/>
        <v>0.4441748880307519</v>
      </c>
    </row>
    <row r="29" spans="1:6" ht="12" customHeight="1">
      <c r="A29" s="18" t="s">
        <v>2358</v>
      </c>
      <c r="B29" s="19">
        <v>54637000</v>
      </c>
      <c r="C29" s="19"/>
      <c r="D29" s="19">
        <v>24955508</v>
      </c>
      <c r="E29" s="18"/>
      <c r="F29" s="103">
        <f t="shared" si="0"/>
        <v>0.4567510661273496</v>
      </c>
    </row>
    <row r="30" spans="1:6" ht="12" customHeight="1">
      <c r="A30" s="20" t="s">
        <v>2359</v>
      </c>
      <c r="B30" s="21">
        <f>SUM(B31:B37)</f>
        <v>1121593500</v>
      </c>
      <c r="C30" s="21"/>
      <c r="D30" s="21">
        <f>SUM(D31:D37)</f>
        <v>510445596</v>
      </c>
      <c r="E30" s="22"/>
      <c r="F30" s="10">
        <f t="shared" si="0"/>
        <v>0.4551074841286081</v>
      </c>
    </row>
    <row r="31" spans="1:6" ht="12" customHeight="1">
      <c r="A31" s="18" t="s">
        <v>2360</v>
      </c>
      <c r="B31" s="19">
        <v>279117700</v>
      </c>
      <c r="C31" s="19"/>
      <c r="D31" s="19">
        <v>131047368</v>
      </c>
      <c r="E31" s="18"/>
      <c r="F31" s="103">
        <f t="shared" si="0"/>
        <v>0.4695057604730907</v>
      </c>
    </row>
    <row r="32" spans="1:6" ht="12" customHeight="1">
      <c r="A32" s="18" t="s">
        <v>2361</v>
      </c>
      <c r="B32" s="19">
        <v>162391800</v>
      </c>
      <c r="C32" s="19"/>
      <c r="D32" s="19">
        <v>70788438</v>
      </c>
      <c r="E32" s="18"/>
      <c r="F32" s="103">
        <f t="shared" si="0"/>
        <v>0.43591140685675017</v>
      </c>
    </row>
    <row r="33" spans="1:6" ht="12" customHeight="1">
      <c r="A33" s="18" t="s">
        <v>2362</v>
      </c>
      <c r="B33" s="19">
        <v>42674100</v>
      </c>
      <c r="C33" s="19"/>
      <c r="D33" s="19">
        <v>19687700</v>
      </c>
      <c r="E33" s="18"/>
      <c r="F33" s="103">
        <f t="shared" si="0"/>
        <v>0.4613500929135002</v>
      </c>
    </row>
    <row r="34" spans="1:6" ht="12" customHeight="1">
      <c r="A34" s="18" t="s">
        <v>2363</v>
      </c>
      <c r="B34" s="19">
        <v>240212300</v>
      </c>
      <c r="C34" s="19"/>
      <c r="D34" s="19">
        <v>112656211</v>
      </c>
      <c r="E34" s="18"/>
      <c r="F34" s="103">
        <f t="shared" si="0"/>
        <v>0.4689860219480851</v>
      </c>
    </row>
    <row r="35" spans="1:6" ht="12" customHeight="1">
      <c r="A35" s="18" t="s">
        <v>2364</v>
      </c>
      <c r="B35" s="19">
        <v>45328300</v>
      </c>
      <c r="C35" s="19"/>
      <c r="D35" s="19">
        <v>19407051</v>
      </c>
      <c r="E35" s="18"/>
      <c r="F35" s="103">
        <f t="shared" si="0"/>
        <v>0.4281442498395042</v>
      </c>
    </row>
    <row r="36" spans="1:6" ht="12" customHeight="1">
      <c r="A36" s="18" t="s">
        <v>2365</v>
      </c>
      <c r="B36" s="19">
        <v>139247000</v>
      </c>
      <c r="C36" s="19"/>
      <c r="D36" s="19">
        <v>60710425</v>
      </c>
      <c r="E36" s="18"/>
      <c r="F36" s="103">
        <f t="shared" si="0"/>
        <v>0.4359909010607051</v>
      </c>
    </row>
    <row r="37" spans="1:6" ht="12" customHeight="1">
      <c r="A37" s="18" t="s">
        <v>1470</v>
      </c>
      <c r="B37" s="19">
        <v>212622300</v>
      </c>
      <c r="C37" s="19"/>
      <c r="D37" s="19">
        <v>96148403</v>
      </c>
      <c r="E37" s="18"/>
      <c r="F37" s="103">
        <f t="shared" si="0"/>
        <v>0.4522028169199562</v>
      </c>
    </row>
    <row r="38" spans="1:6" ht="12" customHeight="1">
      <c r="A38" s="20" t="s">
        <v>2366</v>
      </c>
      <c r="B38" s="21">
        <f>SUM(B39:B44)</f>
        <v>492949100</v>
      </c>
      <c r="C38" s="21"/>
      <c r="D38" s="21">
        <f>SUM(D39:D44)</f>
        <v>231609574</v>
      </c>
      <c r="E38" s="21"/>
      <c r="F38" s="10">
        <f t="shared" si="0"/>
        <v>0.4698448054778881</v>
      </c>
    </row>
    <row r="39" spans="1:6" ht="12" customHeight="1">
      <c r="A39" s="18" t="s">
        <v>1464</v>
      </c>
      <c r="B39" s="19">
        <v>32354000</v>
      </c>
      <c r="C39" s="19"/>
      <c r="D39" s="19">
        <v>15813418</v>
      </c>
      <c r="E39" s="18"/>
      <c r="F39" s="103">
        <f t="shared" si="0"/>
        <v>0.4887623786857885</v>
      </c>
    </row>
    <row r="40" spans="1:6" ht="12" customHeight="1">
      <c r="A40" s="18" t="s">
        <v>2367</v>
      </c>
      <c r="B40" s="19">
        <v>92107200</v>
      </c>
      <c r="C40" s="19"/>
      <c r="D40" s="19">
        <v>40328153</v>
      </c>
      <c r="E40" s="18"/>
      <c r="F40" s="103">
        <f t="shared" si="0"/>
        <v>0.4378393111504855</v>
      </c>
    </row>
    <row r="41" spans="1:6" ht="12" customHeight="1">
      <c r="A41" s="18" t="s">
        <v>2368</v>
      </c>
      <c r="B41" s="19">
        <v>144754400</v>
      </c>
      <c r="C41" s="19"/>
      <c r="D41" s="19">
        <v>71655617</v>
      </c>
      <c r="E41" s="18"/>
      <c r="F41" s="103">
        <f t="shared" si="0"/>
        <v>0.49501512216554383</v>
      </c>
    </row>
    <row r="42" spans="1:6" ht="12" customHeight="1">
      <c r="A42" s="18" t="s">
        <v>2365</v>
      </c>
      <c r="B42" s="19">
        <v>38536800</v>
      </c>
      <c r="C42" s="100"/>
      <c r="D42" s="19">
        <v>17601624</v>
      </c>
      <c r="E42" s="18"/>
      <c r="F42" s="103">
        <f>SUM(D42/B42)</f>
        <v>0.45674845861617985</v>
      </c>
    </row>
    <row r="43" spans="1:6" ht="12" customHeight="1">
      <c r="A43" s="18" t="s">
        <v>1467</v>
      </c>
      <c r="B43" s="19">
        <v>59106700</v>
      </c>
      <c r="C43" s="19"/>
      <c r="D43" s="19">
        <v>27616705</v>
      </c>
      <c r="E43" s="18"/>
      <c r="F43" s="103">
        <f t="shared" si="0"/>
        <v>0.46723476357164245</v>
      </c>
    </row>
    <row r="44" spans="1:6" ht="12" customHeight="1">
      <c r="A44" s="18" t="s">
        <v>2369</v>
      </c>
      <c r="B44" s="19">
        <v>126090000</v>
      </c>
      <c r="C44" s="19"/>
      <c r="D44" s="19">
        <v>58594057</v>
      </c>
      <c r="E44" s="18"/>
      <c r="F44" s="103">
        <f t="shared" si="0"/>
        <v>0.4647002696486637</v>
      </c>
    </row>
    <row r="45" spans="1:6" ht="12" customHeight="1">
      <c r="A45" s="20" t="s">
        <v>2370</v>
      </c>
      <c r="B45" s="21">
        <f>SUM(B46:B51)</f>
        <v>363163200</v>
      </c>
      <c r="C45" s="21"/>
      <c r="D45" s="21">
        <f>SUM(D46:D52)</f>
        <v>167247060</v>
      </c>
      <c r="E45" s="22"/>
      <c r="F45" s="10">
        <f t="shared" si="0"/>
        <v>0.4605286548857373</v>
      </c>
    </row>
    <row r="46" spans="1:6" ht="12" customHeight="1">
      <c r="A46" s="18" t="s">
        <v>2371</v>
      </c>
      <c r="B46" s="95">
        <v>23489500</v>
      </c>
      <c r="C46" s="19"/>
      <c r="D46" s="19">
        <v>11597671</v>
      </c>
      <c r="E46" s="18"/>
      <c r="F46" s="103">
        <f t="shared" si="0"/>
        <v>0.49373852146703845</v>
      </c>
    </row>
    <row r="47" spans="1:6" ht="12" customHeight="1">
      <c r="A47" s="18" t="s">
        <v>2372</v>
      </c>
      <c r="B47" s="19">
        <v>15134800</v>
      </c>
      <c r="C47" s="19"/>
      <c r="D47" s="19">
        <v>6408586</v>
      </c>
      <c r="E47" s="18"/>
      <c r="F47" s="103">
        <f t="shared" si="0"/>
        <v>0.42343380817718107</v>
      </c>
    </row>
    <row r="48" spans="1:6" ht="12" customHeight="1">
      <c r="A48" s="101" t="s">
        <v>2373</v>
      </c>
      <c r="B48" s="95">
        <v>44279100</v>
      </c>
      <c r="C48" s="95"/>
      <c r="D48" s="95">
        <v>22249965</v>
      </c>
      <c r="E48" s="101"/>
      <c r="F48" s="103">
        <f t="shared" si="0"/>
        <v>0.5024936143688558</v>
      </c>
    </row>
    <row r="49" spans="1:6" ht="12" customHeight="1">
      <c r="A49" s="101" t="s">
        <v>2374</v>
      </c>
      <c r="B49" s="95">
        <v>89491900</v>
      </c>
      <c r="C49" s="95"/>
      <c r="D49" s="95">
        <v>41540608</v>
      </c>
      <c r="E49" s="101"/>
      <c r="F49" s="103">
        <f t="shared" si="0"/>
        <v>0.4641828813557428</v>
      </c>
    </row>
    <row r="50" spans="1:6" ht="12" customHeight="1">
      <c r="A50" s="101" t="s">
        <v>2375</v>
      </c>
      <c r="B50" s="95">
        <v>117935500</v>
      </c>
      <c r="C50" s="95"/>
      <c r="D50" s="95">
        <v>52818049</v>
      </c>
      <c r="E50" s="101"/>
      <c r="F50" s="103">
        <f t="shared" si="0"/>
        <v>0.44785538705478845</v>
      </c>
    </row>
    <row r="51" spans="1:6" ht="12" customHeight="1">
      <c r="A51" s="101" t="s">
        <v>1471</v>
      </c>
      <c r="B51" s="95">
        <v>72832400</v>
      </c>
      <c r="C51" s="95"/>
      <c r="D51" s="95">
        <v>32632181</v>
      </c>
      <c r="E51" s="101"/>
      <c r="F51" s="103">
        <f t="shared" si="0"/>
        <v>0.44804483993387556</v>
      </c>
    </row>
    <row r="52" spans="1:6" ht="12" customHeight="1">
      <c r="A52" s="101"/>
      <c r="B52" s="102"/>
      <c r="C52" s="102"/>
      <c r="D52" s="102"/>
      <c r="E52" s="101"/>
      <c r="F52" s="103"/>
    </row>
    <row r="53" spans="1:6" ht="17.25" customHeight="1">
      <c r="A53" s="8" t="s">
        <v>2376</v>
      </c>
      <c r="B53" s="21">
        <f>+B6+B13+B25+B30+B38+B45</f>
        <v>3638880100</v>
      </c>
      <c r="C53" s="21"/>
      <c r="D53" s="21">
        <f>+D6+D13+D25+D30+D38+D45</f>
        <v>1690341173</v>
      </c>
      <c r="E53" s="22"/>
      <c r="F53" s="10">
        <f>SUM(D53/B53)</f>
        <v>0.4645223603272886</v>
      </c>
    </row>
    <row r="54" spans="1:6" ht="12" customHeight="1">
      <c r="A54" s="8"/>
      <c r="B54" s="21"/>
      <c r="C54" s="21"/>
      <c r="D54" s="21"/>
      <c r="E54" s="22"/>
      <c r="F54" s="10"/>
    </row>
    <row r="55" spans="1:6" ht="12" customHeight="1">
      <c r="A55" s="1" t="s">
        <v>2377</v>
      </c>
      <c r="B55" s="2"/>
      <c r="C55" s="2"/>
      <c r="D55" s="2"/>
      <c r="E55" s="2"/>
      <c r="F55" s="2"/>
    </row>
    <row r="56" ht="12.75">
      <c r="A56" s="3"/>
    </row>
    <row r="57" spans="1:6" ht="12.75">
      <c r="A57" s="4" t="s">
        <v>1448</v>
      </c>
      <c r="B57" s="5">
        <v>2002</v>
      </c>
      <c r="C57" s="5" t="s">
        <v>1449</v>
      </c>
      <c r="D57" s="5">
        <v>2002</v>
      </c>
      <c r="E57" s="4"/>
      <c r="F57" s="4"/>
    </row>
    <row r="58" spans="1:6" ht="13.5" thickBot="1">
      <c r="A58" s="4" t="s">
        <v>1450</v>
      </c>
      <c r="B58" s="24" t="s">
        <v>1451</v>
      </c>
      <c r="C58" s="25"/>
      <c r="D58" s="25" t="s">
        <v>1452</v>
      </c>
      <c r="E58" s="4"/>
      <c r="F58" s="5" t="s">
        <v>1453</v>
      </c>
    </row>
    <row r="59" spans="1:6" ht="12.75">
      <c r="A59" s="6"/>
      <c r="B59" s="26"/>
      <c r="C59" s="26"/>
      <c r="D59" s="26"/>
      <c r="E59" s="7"/>
      <c r="F59" s="6"/>
    </row>
    <row r="60" spans="1:6" ht="12.75">
      <c r="A60" s="15" t="s">
        <v>2378</v>
      </c>
      <c r="B60" s="21">
        <f>SUM(B61:B64)</f>
        <v>466235200</v>
      </c>
      <c r="C60" s="21"/>
      <c r="D60" s="21">
        <f>SUM(D61:D64)</f>
        <v>568688574</v>
      </c>
      <c r="E60" s="22"/>
      <c r="F60" s="10">
        <f aca="true" t="shared" si="1" ref="F60:F107">SUM(D60/B60)</f>
        <v>1.2197461152654283</v>
      </c>
    </row>
    <row r="61" spans="1:6" ht="12.75">
      <c r="A61" s="17" t="s">
        <v>2379</v>
      </c>
      <c r="B61" s="26">
        <v>68364500</v>
      </c>
      <c r="C61" s="26"/>
      <c r="D61" s="26">
        <v>86377950</v>
      </c>
      <c r="E61" s="17"/>
      <c r="F61" s="14">
        <f t="shared" si="1"/>
        <v>1.2634912856818963</v>
      </c>
    </row>
    <row r="62" spans="1:6" ht="12.75">
      <c r="A62" s="11" t="s">
        <v>2380</v>
      </c>
      <c r="B62" s="27">
        <v>248946800</v>
      </c>
      <c r="C62" s="27"/>
      <c r="D62" s="27">
        <v>290601344</v>
      </c>
      <c r="E62" s="11"/>
      <c r="F62" s="14">
        <f t="shared" si="1"/>
        <v>1.1673230746488807</v>
      </c>
    </row>
    <row r="63" spans="1:6" ht="12.75">
      <c r="A63" s="11" t="s">
        <v>1514</v>
      </c>
      <c r="B63" s="27">
        <v>102875000</v>
      </c>
      <c r="C63" s="27"/>
      <c r="D63" s="27">
        <v>133815130</v>
      </c>
      <c r="E63" s="11"/>
      <c r="F63" s="14">
        <f t="shared" si="1"/>
        <v>1.3007546051032808</v>
      </c>
    </row>
    <row r="64" spans="1:6" ht="12.75">
      <c r="A64" s="11" t="s">
        <v>1515</v>
      </c>
      <c r="B64" s="27">
        <v>46048900</v>
      </c>
      <c r="C64" s="27"/>
      <c r="D64" s="27">
        <v>57894150</v>
      </c>
      <c r="E64" s="11"/>
      <c r="F64" s="14">
        <f t="shared" si="1"/>
        <v>1.2572319859974939</v>
      </c>
    </row>
    <row r="65" spans="1:6" ht="12.75">
      <c r="A65" s="15" t="s">
        <v>1516</v>
      </c>
      <c r="B65" s="21">
        <f>SUM(B66:B70)</f>
        <v>450531000</v>
      </c>
      <c r="C65" s="21"/>
      <c r="D65" s="21">
        <f>SUM(D66:D70)</f>
        <v>526065137</v>
      </c>
      <c r="E65" s="11"/>
      <c r="F65" s="10">
        <f t="shared" si="1"/>
        <v>1.1676558039291414</v>
      </c>
    </row>
    <row r="66" spans="1:6" ht="12.75">
      <c r="A66" s="11" t="s">
        <v>1517</v>
      </c>
      <c r="B66" s="27">
        <v>80376700</v>
      </c>
      <c r="C66" s="27"/>
      <c r="D66" s="27">
        <v>97210600</v>
      </c>
      <c r="E66" s="11"/>
      <c r="F66" s="14">
        <f t="shared" si="1"/>
        <v>1.209437560885182</v>
      </c>
    </row>
    <row r="67" spans="1:6" ht="12.75">
      <c r="A67" s="17" t="s">
        <v>1518</v>
      </c>
      <c r="B67" s="26">
        <v>30018100</v>
      </c>
      <c r="C67" s="26"/>
      <c r="D67" s="26">
        <v>33374350</v>
      </c>
      <c r="E67" s="8"/>
      <c r="F67" s="14">
        <f t="shared" si="1"/>
        <v>1.1118075427825211</v>
      </c>
    </row>
    <row r="68" spans="1:6" ht="12.75">
      <c r="A68" s="28" t="s">
        <v>1519</v>
      </c>
      <c r="B68" s="26">
        <v>72698300</v>
      </c>
      <c r="C68" s="26"/>
      <c r="D68" s="26">
        <v>82370300</v>
      </c>
      <c r="E68" s="28"/>
      <c r="F68" s="14">
        <f t="shared" si="1"/>
        <v>1.1330430010055257</v>
      </c>
    </row>
    <row r="69" spans="1:6" ht="12.75">
      <c r="A69" s="28" t="s">
        <v>1520</v>
      </c>
      <c r="B69" s="26">
        <v>42299600</v>
      </c>
      <c r="C69" s="26"/>
      <c r="D69" s="26">
        <v>44460230</v>
      </c>
      <c r="E69" s="28"/>
      <c r="F69" s="14">
        <f t="shared" si="1"/>
        <v>1.0510792064227559</v>
      </c>
    </row>
    <row r="70" spans="1:6" ht="12.75">
      <c r="A70" s="28" t="s">
        <v>1521</v>
      </c>
      <c r="B70" s="26">
        <v>225138300</v>
      </c>
      <c r="C70" s="26"/>
      <c r="D70" s="26">
        <v>268649657</v>
      </c>
      <c r="E70" s="28"/>
      <c r="F70" s="14">
        <f t="shared" si="1"/>
        <v>1.193265015326135</v>
      </c>
    </row>
    <row r="71" spans="1:6" ht="12.75">
      <c r="A71" s="4" t="s">
        <v>1522</v>
      </c>
      <c r="B71" s="21">
        <f>SUM(B72:B76)</f>
        <v>1238919200</v>
      </c>
      <c r="C71" s="29"/>
      <c r="D71" s="21">
        <f>SUM(D72:D76)</f>
        <v>1389659290</v>
      </c>
      <c r="E71" s="28"/>
      <c r="F71" s="10">
        <f t="shared" si="1"/>
        <v>1.1216706384080577</v>
      </c>
    </row>
    <row r="72" spans="1:6" ht="12.75">
      <c r="A72" s="28" t="s">
        <v>1523</v>
      </c>
      <c r="B72" s="26">
        <v>603297200</v>
      </c>
      <c r="C72" s="26"/>
      <c r="D72" s="26">
        <v>689433920</v>
      </c>
      <c r="E72" s="28"/>
      <c r="F72" s="14">
        <f t="shared" si="1"/>
        <v>1.1427765950181767</v>
      </c>
    </row>
    <row r="73" spans="1:6" ht="12.75">
      <c r="A73" s="28" t="s">
        <v>2396</v>
      </c>
      <c r="B73" s="26">
        <v>83618600</v>
      </c>
      <c r="C73" s="26"/>
      <c r="D73" s="26">
        <v>88235270</v>
      </c>
      <c r="E73" s="28"/>
      <c r="F73" s="14">
        <f t="shared" si="1"/>
        <v>1.055211041562523</v>
      </c>
    </row>
    <row r="74" spans="1:6" ht="12.75">
      <c r="A74" s="28" t="s">
        <v>2397</v>
      </c>
      <c r="B74" s="26">
        <v>3478100</v>
      </c>
      <c r="C74" s="26"/>
      <c r="D74" s="26">
        <v>4062900</v>
      </c>
      <c r="E74" s="28"/>
      <c r="F74" s="14">
        <f t="shared" si="1"/>
        <v>1.1681377763721572</v>
      </c>
    </row>
    <row r="75" spans="1:6" ht="12.75">
      <c r="A75" s="28" t="s">
        <v>2398</v>
      </c>
      <c r="B75" s="26">
        <v>5120500</v>
      </c>
      <c r="C75" s="26"/>
      <c r="D75" s="26">
        <v>2246700</v>
      </c>
      <c r="E75" s="28"/>
      <c r="F75" s="14">
        <f t="shared" si="1"/>
        <v>0.43876574553266284</v>
      </c>
    </row>
    <row r="76" spans="1:6" ht="12.75">
      <c r="A76" s="28" t="s">
        <v>2399</v>
      </c>
      <c r="B76" s="26">
        <v>543404800</v>
      </c>
      <c r="C76" s="26"/>
      <c r="D76" s="26">
        <v>605680500</v>
      </c>
      <c r="E76" s="28"/>
      <c r="F76" s="14">
        <f t="shared" si="1"/>
        <v>1.1146027786283816</v>
      </c>
    </row>
    <row r="77" spans="1:6" ht="12.75">
      <c r="A77" s="4" t="s">
        <v>2400</v>
      </c>
      <c r="B77" s="21">
        <f>SUM(B78:B79)</f>
        <v>1553638000</v>
      </c>
      <c r="C77" s="21"/>
      <c r="D77" s="21">
        <f>SUM(D78:D79)</f>
        <v>1769921859</v>
      </c>
      <c r="E77" s="28"/>
      <c r="F77" s="10">
        <f t="shared" si="1"/>
        <v>1.1392112313164329</v>
      </c>
    </row>
    <row r="78" spans="1:6" ht="12.75">
      <c r="A78" s="28" t="s">
        <v>2401</v>
      </c>
      <c r="B78" s="26">
        <v>1539443100</v>
      </c>
      <c r="C78" s="26"/>
      <c r="D78" s="26">
        <v>1751863659</v>
      </c>
      <c r="E78" s="4"/>
      <c r="F78" s="14">
        <f t="shared" si="1"/>
        <v>1.1379853266418227</v>
      </c>
    </row>
    <row r="79" spans="1:6" ht="12.75">
      <c r="A79" s="28" t="s">
        <v>2402</v>
      </c>
      <c r="B79" s="26">
        <v>14194900</v>
      </c>
      <c r="C79" s="26"/>
      <c r="D79" s="26">
        <v>18058200</v>
      </c>
      <c r="E79" s="28"/>
      <c r="F79" s="14">
        <f t="shared" si="1"/>
        <v>1.2721611282925558</v>
      </c>
    </row>
    <row r="80" spans="1:6" ht="12.75">
      <c r="A80" s="4" t="s">
        <v>2403</v>
      </c>
      <c r="B80" s="30">
        <v>263702800</v>
      </c>
      <c r="C80" s="30"/>
      <c r="D80" s="30">
        <v>316773840</v>
      </c>
      <c r="E80" s="28"/>
      <c r="F80" s="10">
        <f t="shared" si="1"/>
        <v>1.2012532290138747</v>
      </c>
    </row>
    <row r="81" spans="1:6" ht="12.75">
      <c r="A81" s="4" t="s">
        <v>2404</v>
      </c>
      <c r="B81" s="30">
        <f>SUM(B82:B84)</f>
        <v>440595300</v>
      </c>
      <c r="C81" s="30"/>
      <c r="D81" s="30">
        <f>SUM(D82:D84)</f>
        <v>527577983</v>
      </c>
      <c r="E81" s="28"/>
      <c r="F81" s="10">
        <f t="shared" si="1"/>
        <v>1.1974208145207177</v>
      </c>
    </row>
    <row r="82" spans="1:6" ht="12.75">
      <c r="A82" s="28" t="s">
        <v>2405</v>
      </c>
      <c r="B82" s="26">
        <v>232418800</v>
      </c>
      <c r="C82" s="26"/>
      <c r="D82" s="26">
        <v>278336320</v>
      </c>
      <c r="E82" s="4"/>
      <c r="F82" s="14">
        <f t="shared" si="1"/>
        <v>1.1975637082714479</v>
      </c>
    </row>
    <row r="83" spans="1:6" ht="12.75">
      <c r="A83" s="28" t="s">
        <v>2406</v>
      </c>
      <c r="B83" s="26">
        <v>166326600</v>
      </c>
      <c r="C83" s="26"/>
      <c r="D83" s="26">
        <v>202382263</v>
      </c>
      <c r="E83" s="28"/>
      <c r="F83" s="14">
        <f t="shared" si="1"/>
        <v>1.2167762883387263</v>
      </c>
    </row>
    <row r="84" spans="1:6" ht="12.75">
      <c r="A84" s="28" t="s">
        <v>2407</v>
      </c>
      <c r="B84" s="26">
        <v>41849900</v>
      </c>
      <c r="C84" s="26"/>
      <c r="D84" s="26">
        <v>46859400</v>
      </c>
      <c r="E84" s="28"/>
      <c r="F84" s="14">
        <f t="shared" si="1"/>
        <v>1.1197016002427724</v>
      </c>
    </row>
    <row r="85" spans="1:6" ht="12.75">
      <c r="A85" s="4" t="s">
        <v>695</v>
      </c>
      <c r="B85" s="30">
        <f>SUM(B86:B89)</f>
        <v>1130396200</v>
      </c>
      <c r="C85" s="30"/>
      <c r="D85" s="30">
        <f>SUM(D86:D89)</f>
        <v>1387524051</v>
      </c>
      <c r="E85" s="28"/>
      <c r="F85" s="10">
        <f t="shared" si="1"/>
        <v>1.2274670164319377</v>
      </c>
    </row>
    <row r="86" spans="1:6" ht="12.75">
      <c r="A86" s="28" t="s">
        <v>696</v>
      </c>
      <c r="B86" s="26">
        <v>150902100</v>
      </c>
      <c r="C86" s="26"/>
      <c r="D86" s="26">
        <v>188690450</v>
      </c>
      <c r="E86" s="28"/>
      <c r="F86" s="14">
        <f t="shared" si="1"/>
        <v>1.2504163295275545</v>
      </c>
    </row>
    <row r="87" spans="1:6" ht="12.75">
      <c r="A87" s="28" t="s">
        <v>697</v>
      </c>
      <c r="B87" s="26">
        <v>387056200</v>
      </c>
      <c r="C87" s="26"/>
      <c r="D87" s="26">
        <v>491660047</v>
      </c>
      <c r="E87" s="28"/>
      <c r="F87" s="14">
        <f t="shared" si="1"/>
        <v>1.2702549319711194</v>
      </c>
    </row>
    <row r="88" spans="1:6" ht="12.75">
      <c r="A88" s="28" t="s">
        <v>698</v>
      </c>
      <c r="B88" s="26">
        <v>40509500</v>
      </c>
      <c r="C88" s="26"/>
      <c r="D88" s="26">
        <v>46871500</v>
      </c>
      <c r="E88" s="28"/>
      <c r="F88" s="14">
        <f t="shared" si="1"/>
        <v>1.1570495809624903</v>
      </c>
    </row>
    <row r="89" spans="1:6" ht="12.75">
      <c r="A89" s="28" t="s">
        <v>699</v>
      </c>
      <c r="B89" s="26">
        <v>551928400</v>
      </c>
      <c r="C89" s="26"/>
      <c r="D89" s="26">
        <v>660302054</v>
      </c>
      <c r="E89" s="28"/>
      <c r="F89" s="14">
        <f t="shared" si="1"/>
        <v>1.1963545525107966</v>
      </c>
    </row>
    <row r="90" spans="1:6" ht="12.75">
      <c r="A90" s="4" t="s">
        <v>700</v>
      </c>
      <c r="B90" s="30">
        <v>84624800</v>
      </c>
      <c r="C90" s="30"/>
      <c r="D90" s="30">
        <v>121650950</v>
      </c>
      <c r="E90" s="28"/>
      <c r="F90" s="10">
        <f t="shared" si="1"/>
        <v>1.4375330872273848</v>
      </c>
    </row>
    <row r="91" spans="1:6" ht="12.75">
      <c r="A91" s="4" t="s">
        <v>701</v>
      </c>
      <c r="B91" s="30">
        <f>SUM(B92:B93)</f>
        <v>239931700</v>
      </c>
      <c r="C91" s="30"/>
      <c r="D91" s="30">
        <f>SUM(D92:D93)</f>
        <v>309410276</v>
      </c>
      <c r="E91" s="28"/>
      <c r="F91" s="10">
        <f t="shared" si="1"/>
        <v>1.2895764753052639</v>
      </c>
    </row>
    <row r="92" spans="1:6" ht="12.75">
      <c r="A92" s="28" t="s">
        <v>702</v>
      </c>
      <c r="B92" s="26">
        <v>140304600</v>
      </c>
      <c r="C92" s="26"/>
      <c r="D92" s="26">
        <v>183125140</v>
      </c>
      <c r="E92" s="28"/>
      <c r="F92" s="14">
        <f t="shared" si="1"/>
        <v>1.3051969785737603</v>
      </c>
    </row>
    <row r="93" spans="1:6" ht="12.75">
      <c r="A93" s="28" t="s">
        <v>703</v>
      </c>
      <c r="B93" s="26">
        <v>99627100</v>
      </c>
      <c r="C93" s="26"/>
      <c r="D93" s="26">
        <v>126285136</v>
      </c>
      <c r="E93" s="28"/>
      <c r="F93" s="14">
        <f t="shared" si="1"/>
        <v>1.2675781589547421</v>
      </c>
    </row>
    <row r="94" spans="1:6" ht="12.75">
      <c r="A94" s="4" t="s">
        <v>704</v>
      </c>
      <c r="B94" s="30">
        <f>SUM(B95:B97)</f>
        <v>420012200</v>
      </c>
      <c r="C94" s="30"/>
      <c r="D94" s="30">
        <f>SUM(D95:D97)</f>
        <v>545998412</v>
      </c>
      <c r="E94" s="28"/>
      <c r="F94" s="10">
        <f t="shared" si="1"/>
        <v>1.2999584583495432</v>
      </c>
    </row>
    <row r="95" spans="1:6" ht="12.75">
      <c r="A95" s="28" t="s">
        <v>705</v>
      </c>
      <c r="B95" s="26">
        <v>36848000</v>
      </c>
      <c r="C95" s="26"/>
      <c r="D95" s="26">
        <v>51870300</v>
      </c>
      <c r="E95" s="4"/>
      <c r="F95" s="14">
        <f t="shared" si="1"/>
        <v>1.4076829135909683</v>
      </c>
    </row>
    <row r="96" spans="1:6" ht="12.75">
      <c r="A96" s="28" t="s">
        <v>1110</v>
      </c>
      <c r="B96" s="26">
        <v>39639600</v>
      </c>
      <c r="C96" s="26"/>
      <c r="D96" s="26">
        <v>47792700</v>
      </c>
      <c r="E96" s="28"/>
      <c r="F96" s="14">
        <f t="shared" si="1"/>
        <v>1.2056806829534101</v>
      </c>
    </row>
    <row r="97" spans="1:6" ht="12.75">
      <c r="A97" s="28" t="s">
        <v>706</v>
      </c>
      <c r="B97" s="26">
        <v>343524600</v>
      </c>
      <c r="C97" s="26"/>
      <c r="D97" s="26">
        <v>446335412</v>
      </c>
      <c r="E97" s="28"/>
      <c r="F97" s="14">
        <f t="shared" si="1"/>
        <v>1.2992822406313842</v>
      </c>
    </row>
    <row r="98" spans="1:6" ht="12.75">
      <c r="A98" s="8" t="s">
        <v>707</v>
      </c>
      <c r="B98" s="30">
        <v>59878800</v>
      </c>
      <c r="C98" s="30"/>
      <c r="D98" s="30">
        <v>84084840</v>
      </c>
      <c r="E98" s="28"/>
      <c r="F98" s="10">
        <f t="shared" si="1"/>
        <v>1.404250586184092</v>
      </c>
    </row>
    <row r="99" spans="1:6" ht="12.75">
      <c r="A99" s="8" t="s">
        <v>708</v>
      </c>
      <c r="B99" s="30">
        <f>SUM(B100:B103)</f>
        <v>408014600</v>
      </c>
      <c r="C99" s="30"/>
      <c r="D99" s="30">
        <f>SUM(D100:D103)</f>
        <v>529396575</v>
      </c>
      <c r="E99" s="28"/>
      <c r="F99" s="10">
        <f t="shared" si="1"/>
        <v>1.2974941950606669</v>
      </c>
    </row>
    <row r="100" spans="1:6" ht="12.75">
      <c r="A100" s="17" t="s">
        <v>709</v>
      </c>
      <c r="B100" s="26">
        <v>43554000</v>
      </c>
      <c r="C100" s="26"/>
      <c r="D100" s="26">
        <v>59059850</v>
      </c>
      <c r="E100" s="17"/>
      <c r="F100" s="14">
        <f t="shared" si="1"/>
        <v>1.3560143729622998</v>
      </c>
    </row>
    <row r="101" spans="1:6" ht="12.75">
      <c r="A101" s="17" t="s">
        <v>710</v>
      </c>
      <c r="B101" s="26">
        <v>318826400</v>
      </c>
      <c r="C101" s="26"/>
      <c r="D101" s="26">
        <v>411914838</v>
      </c>
      <c r="E101" s="8"/>
      <c r="F101" s="14">
        <f t="shared" si="1"/>
        <v>1.291972176708077</v>
      </c>
    </row>
    <row r="102" spans="1:6" ht="12.75">
      <c r="A102" s="17" t="s">
        <v>711</v>
      </c>
      <c r="B102" s="26">
        <v>11052500</v>
      </c>
      <c r="C102" s="26"/>
      <c r="D102" s="26">
        <v>12853187</v>
      </c>
      <c r="E102" s="17"/>
      <c r="F102" s="14">
        <f t="shared" si="1"/>
        <v>1.162921239538566</v>
      </c>
    </row>
    <row r="103" spans="1:6" ht="12.75">
      <c r="A103" s="17" t="s">
        <v>712</v>
      </c>
      <c r="B103" s="26">
        <v>34581700</v>
      </c>
      <c r="C103" s="26"/>
      <c r="D103" s="26">
        <v>45568700</v>
      </c>
      <c r="E103" s="17"/>
      <c r="F103" s="14">
        <f t="shared" si="1"/>
        <v>1.3177113907066453</v>
      </c>
    </row>
    <row r="104" spans="1:6" ht="12.75">
      <c r="A104" s="8" t="s">
        <v>713</v>
      </c>
      <c r="B104" s="30">
        <f>SUM(B105:B107)</f>
        <v>544698600</v>
      </c>
      <c r="C104" s="30"/>
      <c r="D104" s="30">
        <f>SUM(D105:D107)</f>
        <v>671416577</v>
      </c>
      <c r="E104" s="28"/>
      <c r="F104" s="10">
        <f t="shared" si="1"/>
        <v>1.2326387051481316</v>
      </c>
    </row>
    <row r="105" spans="1:6" ht="12.75">
      <c r="A105" s="17" t="s">
        <v>714</v>
      </c>
      <c r="B105" s="31">
        <v>33053000</v>
      </c>
      <c r="C105" s="31"/>
      <c r="D105" s="31">
        <v>40533300</v>
      </c>
      <c r="E105" s="17"/>
      <c r="F105" s="14">
        <f t="shared" si="1"/>
        <v>1.2263122863280187</v>
      </c>
    </row>
    <row r="106" spans="1:6" ht="12.75">
      <c r="A106" s="17" t="s">
        <v>715</v>
      </c>
      <c r="B106" s="31">
        <v>401682800</v>
      </c>
      <c r="C106" s="31"/>
      <c r="D106" s="31">
        <v>504750275</v>
      </c>
      <c r="E106" s="17"/>
      <c r="F106" s="14">
        <f t="shared" si="1"/>
        <v>1.2565892166654884</v>
      </c>
    </row>
    <row r="107" spans="1:6" ht="12.75">
      <c r="A107" s="17" t="s">
        <v>716</v>
      </c>
      <c r="B107" s="26">
        <v>109962800</v>
      </c>
      <c r="C107" s="26"/>
      <c r="D107" s="26">
        <v>126133002</v>
      </c>
      <c r="E107" s="17"/>
      <c r="F107" s="14">
        <f t="shared" si="1"/>
        <v>1.1470515665297718</v>
      </c>
    </row>
    <row r="110" spans="1:6" ht="12.75">
      <c r="A110" s="1" t="s">
        <v>2377</v>
      </c>
      <c r="B110" s="2"/>
      <c r="C110" s="2"/>
      <c r="D110" s="2"/>
      <c r="E110" s="2"/>
      <c r="F110" s="2"/>
    </row>
    <row r="111" ht="12.75">
      <c r="A111" s="3"/>
    </row>
    <row r="112" spans="1:6" ht="12.75">
      <c r="A112" s="4" t="s">
        <v>1448</v>
      </c>
      <c r="B112" s="5">
        <v>2002</v>
      </c>
      <c r="C112" s="5" t="s">
        <v>1449</v>
      </c>
      <c r="D112" s="5">
        <v>2002</v>
      </c>
      <c r="E112" s="4"/>
      <c r="F112" s="4"/>
    </row>
    <row r="113" spans="1:6" ht="13.5" thickBot="1">
      <c r="A113" s="25" t="s">
        <v>1450</v>
      </c>
      <c r="B113" s="24" t="s">
        <v>1451</v>
      </c>
      <c r="C113" s="25"/>
      <c r="D113" s="25" t="s">
        <v>1452</v>
      </c>
      <c r="E113" s="25"/>
      <c r="F113" s="24" t="s">
        <v>1453</v>
      </c>
    </row>
    <row r="115" spans="1:6" ht="12.75">
      <c r="A115" s="8" t="s">
        <v>717</v>
      </c>
      <c r="B115" s="30">
        <f>SUM(B116:B121)</f>
        <v>2075658200</v>
      </c>
      <c r="C115" s="30"/>
      <c r="D115" s="30">
        <f>SUM(D116:D121)</f>
        <v>2421519943</v>
      </c>
      <c r="E115" s="28"/>
      <c r="F115" s="10">
        <f aca="true" t="shared" si="2" ref="F115:F162">SUM(D115/B115)</f>
        <v>1.1666275030253055</v>
      </c>
    </row>
    <row r="116" spans="1:6" ht="12.75">
      <c r="A116" s="17" t="s">
        <v>718</v>
      </c>
      <c r="B116" s="26">
        <v>126024900</v>
      </c>
      <c r="C116" s="26"/>
      <c r="D116" s="26">
        <v>142143050</v>
      </c>
      <c r="E116" s="17"/>
      <c r="F116" s="14">
        <f t="shared" si="2"/>
        <v>1.1278965506023015</v>
      </c>
    </row>
    <row r="117" spans="1:6" ht="12.75">
      <c r="A117" s="17" t="s">
        <v>719</v>
      </c>
      <c r="B117" s="26">
        <v>45422400</v>
      </c>
      <c r="C117" s="26"/>
      <c r="D117" s="26">
        <v>57666640</v>
      </c>
      <c r="E117" s="17"/>
      <c r="F117" s="14">
        <f t="shared" si="2"/>
        <v>1.2695639156011131</v>
      </c>
    </row>
    <row r="118" spans="1:6" ht="12.75">
      <c r="A118" s="17" t="s">
        <v>720</v>
      </c>
      <c r="B118" s="26">
        <v>816328700</v>
      </c>
      <c r="C118" s="26"/>
      <c r="D118" s="26">
        <v>944975160</v>
      </c>
      <c r="E118" s="17"/>
      <c r="F118" s="14">
        <f t="shared" si="2"/>
        <v>1.1575914947006027</v>
      </c>
    </row>
    <row r="119" spans="1:6" ht="12.75">
      <c r="A119" s="17" t="s">
        <v>721</v>
      </c>
      <c r="B119" s="26">
        <v>352632500</v>
      </c>
      <c r="C119" s="26"/>
      <c r="D119" s="26">
        <v>399751002</v>
      </c>
      <c r="E119" s="17"/>
      <c r="F119" s="14">
        <f t="shared" si="2"/>
        <v>1.133619283531722</v>
      </c>
    </row>
    <row r="120" spans="1:6" ht="12.75">
      <c r="A120" s="17" t="s">
        <v>722</v>
      </c>
      <c r="B120" s="26">
        <v>654647100</v>
      </c>
      <c r="C120" s="26"/>
      <c r="D120" s="26">
        <v>783337231</v>
      </c>
      <c r="E120" s="17"/>
      <c r="F120" s="14">
        <f t="shared" si="2"/>
        <v>1.1965793952191952</v>
      </c>
    </row>
    <row r="121" spans="1:6" ht="12.75">
      <c r="A121" s="17" t="s">
        <v>2446</v>
      </c>
      <c r="B121" s="31">
        <v>80602600</v>
      </c>
      <c r="C121" s="31"/>
      <c r="D121" s="31">
        <v>93646860</v>
      </c>
      <c r="E121" s="17"/>
      <c r="F121" s="14">
        <f t="shared" si="2"/>
        <v>1.1618342336351433</v>
      </c>
    </row>
    <row r="122" spans="1:6" ht="12.75">
      <c r="A122" s="8" t="s">
        <v>2447</v>
      </c>
      <c r="B122" s="30">
        <f>SUM(B123:B124)</f>
        <v>1598053900</v>
      </c>
      <c r="C122" s="30"/>
      <c r="D122" s="30">
        <f>SUM(D123:D124)</f>
        <v>1904372982</v>
      </c>
      <c r="E122" s="28"/>
      <c r="F122" s="10">
        <f t="shared" si="2"/>
        <v>1.1916825721585487</v>
      </c>
    </row>
    <row r="123" spans="1:6" ht="12.75">
      <c r="A123" s="17" t="s">
        <v>2448</v>
      </c>
      <c r="B123" s="31">
        <v>1548455800</v>
      </c>
      <c r="C123" s="31"/>
      <c r="D123" s="31">
        <v>1839484322</v>
      </c>
      <c r="E123" s="17"/>
      <c r="F123" s="14">
        <f t="shared" si="2"/>
        <v>1.1879475810675384</v>
      </c>
    </row>
    <row r="124" spans="1:6" ht="12.75">
      <c r="A124" s="17" t="s">
        <v>2449</v>
      </c>
      <c r="B124" s="31">
        <v>49598100</v>
      </c>
      <c r="C124" s="31"/>
      <c r="D124" s="31">
        <v>64888660</v>
      </c>
      <c r="E124" s="17"/>
      <c r="F124" s="14">
        <f t="shared" si="2"/>
        <v>1.3082892288212653</v>
      </c>
    </row>
    <row r="125" spans="1:6" ht="12.75">
      <c r="A125" s="8" t="s">
        <v>2450</v>
      </c>
      <c r="B125" s="30">
        <v>942499400</v>
      </c>
      <c r="C125" s="30"/>
      <c r="D125" s="30">
        <v>1111630066</v>
      </c>
      <c r="E125" s="28"/>
      <c r="F125" s="10">
        <f t="shared" si="2"/>
        <v>1.1794490967315205</v>
      </c>
    </row>
    <row r="126" spans="1:6" ht="12.75">
      <c r="A126" s="8" t="s">
        <v>2451</v>
      </c>
      <c r="B126" s="30">
        <f>SUM(B127:B130)</f>
        <v>530517100</v>
      </c>
      <c r="C126" s="30"/>
      <c r="D126" s="30">
        <f>SUM(D127:D130)</f>
        <v>678112666</v>
      </c>
      <c r="E126" s="28"/>
      <c r="F126" s="10">
        <f t="shared" si="2"/>
        <v>1.2782107607841482</v>
      </c>
    </row>
    <row r="127" spans="1:6" ht="12.75">
      <c r="A127" s="17" t="s">
        <v>2452</v>
      </c>
      <c r="B127" s="31">
        <v>61642700</v>
      </c>
      <c r="C127" s="31"/>
      <c r="D127" s="31">
        <v>82075152</v>
      </c>
      <c r="E127" s="17"/>
      <c r="F127" s="14">
        <f t="shared" si="2"/>
        <v>1.3314658832270487</v>
      </c>
    </row>
    <row r="128" spans="1:6" ht="12.75">
      <c r="A128" s="17" t="s">
        <v>2453</v>
      </c>
      <c r="B128" s="31">
        <v>84551200</v>
      </c>
      <c r="C128" s="31"/>
      <c r="D128" s="31">
        <v>99519534</v>
      </c>
      <c r="E128" s="17"/>
      <c r="F128" s="14">
        <f t="shared" si="2"/>
        <v>1.1770327801379519</v>
      </c>
    </row>
    <row r="129" spans="1:6" ht="12.75">
      <c r="A129" s="17" t="s">
        <v>2454</v>
      </c>
      <c r="B129" s="31">
        <v>312184500</v>
      </c>
      <c r="C129" s="31"/>
      <c r="D129" s="31">
        <v>394029275</v>
      </c>
      <c r="E129" s="17"/>
      <c r="F129" s="14">
        <f t="shared" si="2"/>
        <v>1.262167964777239</v>
      </c>
    </row>
    <row r="130" spans="1:6" ht="12.75">
      <c r="A130" s="17" t="s">
        <v>2455</v>
      </c>
      <c r="B130" s="31">
        <v>72138700</v>
      </c>
      <c r="C130" s="31"/>
      <c r="D130" s="31">
        <v>102488705</v>
      </c>
      <c r="E130" s="17"/>
      <c r="F130" s="14">
        <f t="shared" si="2"/>
        <v>1.4207173819323053</v>
      </c>
    </row>
    <row r="131" spans="1:6" ht="12.75">
      <c r="A131" s="8" t="s">
        <v>2456</v>
      </c>
      <c r="B131" s="30">
        <f>SUM(B132:B134)</f>
        <v>847988500</v>
      </c>
      <c r="C131" s="30"/>
      <c r="D131" s="30">
        <f>SUM(D132:D134)</f>
        <v>1002579884</v>
      </c>
      <c r="E131" s="28"/>
      <c r="F131" s="10">
        <f t="shared" si="2"/>
        <v>1.1823036326553957</v>
      </c>
    </row>
    <row r="132" spans="1:6" ht="12.75">
      <c r="A132" s="17" t="s">
        <v>2402</v>
      </c>
      <c r="B132" s="31">
        <v>210002800</v>
      </c>
      <c r="C132" s="31"/>
      <c r="D132" s="31">
        <v>247922578</v>
      </c>
      <c r="E132" s="17"/>
      <c r="F132" s="14">
        <f t="shared" si="2"/>
        <v>1.18056796385572</v>
      </c>
    </row>
    <row r="133" spans="1:6" ht="12.75">
      <c r="A133" s="17" t="s">
        <v>2457</v>
      </c>
      <c r="B133" s="31">
        <v>217812500</v>
      </c>
      <c r="C133" s="31"/>
      <c r="D133" s="31">
        <v>255217150</v>
      </c>
      <c r="E133" s="17"/>
      <c r="F133" s="14">
        <f t="shared" si="2"/>
        <v>1.1717286657101864</v>
      </c>
    </row>
    <row r="134" spans="1:6" ht="12.75">
      <c r="A134" s="17" t="s">
        <v>2458</v>
      </c>
      <c r="B134" s="31">
        <v>420173200</v>
      </c>
      <c r="C134" s="31"/>
      <c r="D134" s="31">
        <v>499440156</v>
      </c>
      <c r="E134" s="17"/>
      <c r="F134" s="14">
        <f t="shared" si="2"/>
        <v>1.1886530506943327</v>
      </c>
    </row>
    <row r="135" spans="1:6" ht="12.75">
      <c r="A135" s="8" t="s">
        <v>2459</v>
      </c>
      <c r="B135" s="30">
        <f>SUM(B136:B140)</f>
        <v>605387700</v>
      </c>
      <c r="C135" s="30"/>
      <c r="D135" s="30">
        <f>SUM(D136:D140)</f>
        <v>783758171</v>
      </c>
      <c r="E135" s="28"/>
      <c r="F135" s="10">
        <f t="shared" si="2"/>
        <v>1.2946384127064359</v>
      </c>
    </row>
    <row r="136" spans="1:6" ht="12.75">
      <c r="A136" s="17" t="s">
        <v>2460</v>
      </c>
      <c r="B136" s="31">
        <v>33858300</v>
      </c>
      <c r="C136" s="31"/>
      <c r="D136" s="31">
        <v>42877150</v>
      </c>
      <c r="E136" s="17"/>
      <c r="F136" s="14">
        <f t="shared" si="2"/>
        <v>1.266370432065402</v>
      </c>
    </row>
    <row r="137" spans="1:6" ht="12.75">
      <c r="A137" s="17" t="s">
        <v>734</v>
      </c>
      <c r="B137" s="31">
        <v>278792200</v>
      </c>
      <c r="C137" s="31"/>
      <c r="D137" s="31">
        <v>370474011</v>
      </c>
      <c r="E137" s="17"/>
      <c r="F137" s="14">
        <f t="shared" si="2"/>
        <v>1.328853572660928</v>
      </c>
    </row>
    <row r="138" spans="1:6" ht="12.75">
      <c r="A138" s="17" t="s">
        <v>735</v>
      </c>
      <c r="B138" s="31">
        <v>6685700</v>
      </c>
      <c r="C138" s="31"/>
      <c r="D138" s="31">
        <v>7960350</v>
      </c>
      <c r="E138" s="17"/>
      <c r="F138" s="14">
        <f t="shared" si="2"/>
        <v>1.1906531851563786</v>
      </c>
    </row>
    <row r="139" spans="1:6" ht="12.75">
      <c r="A139" s="17" t="s">
        <v>736</v>
      </c>
      <c r="B139" s="31">
        <v>34880100</v>
      </c>
      <c r="C139" s="31"/>
      <c r="D139" s="31">
        <v>46187900</v>
      </c>
      <c r="E139" s="17"/>
      <c r="F139" s="14">
        <f t="shared" si="2"/>
        <v>1.3241905843159854</v>
      </c>
    </row>
    <row r="140" spans="1:6" ht="12.75">
      <c r="A140" s="17" t="s">
        <v>737</v>
      </c>
      <c r="B140" s="31">
        <v>251171400</v>
      </c>
      <c r="C140" s="31"/>
      <c r="D140" s="31">
        <v>316258760</v>
      </c>
      <c r="E140" s="17"/>
      <c r="F140" s="14">
        <f t="shared" si="2"/>
        <v>1.2591352359384866</v>
      </c>
    </row>
    <row r="141" spans="1:6" ht="12.75">
      <c r="A141" s="8" t="s">
        <v>738</v>
      </c>
      <c r="B141" s="30">
        <f>SUM(B142:B146)</f>
        <v>1424099000</v>
      </c>
      <c r="C141" s="30"/>
      <c r="D141" s="30">
        <f>SUM(D142:D146)</f>
        <v>1810935019</v>
      </c>
      <c r="E141" s="28"/>
      <c r="F141" s="10">
        <f t="shared" si="2"/>
        <v>1.2716356229447532</v>
      </c>
    </row>
    <row r="142" spans="1:6" ht="12.75">
      <c r="A142" s="17" t="s">
        <v>739</v>
      </c>
      <c r="B142" s="31">
        <v>77045500</v>
      </c>
      <c r="C142" s="31"/>
      <c r="D142" s="31">
        <v>93159155</v>
      </c>
      <c r="E142" s="17"/>
      <c r="F142" s="14">
        <f t="shared" si="2"/>
        <v>1.2091446612715864</v>
      </c>
    </row>
    <row r="143" spans="1:6" ht="12.75">
      <c r="A143" s="17" t="s">
        <v>740</v>
      </c>
      <c r="B143" s="31">
        <v>342800200</v>
      </c>
      <c r="C143" s="31"/>
      <c r="D143" s="31">
        <v>419069685</v>
      </c>
      <c r="E143" s="17"/>
      <c r="F143" s="14">
        <f t="shared" si="2"/>
        <v>1.2224896164004573</v>
      </c>
    </row>
    <row r="144" spans="1:6" ht="12.75">
      <c r="A144" s="17" t="s">
        <v>741</v>
      </c>
      <c r="B144" s="31">
        <v>25516000</v>
      </c>
      <c r="C144" s="31"/>
      <c r="D144" s="31">
        <v>29408600</v>
      </c>
      <c r="E144" s="17"/>
      <c r="F144" s="14">
        <f t="shared" si="2"/>
        <v>1.152555259445054</v>
      </c>
    </row>
    <row r="145" spans="1:6" ht="12.75">
      <c r="A145" s="17" t="s">
        <v>742</v>
      </c>
      <c r="B145" s="31">
        <v>937768000</v>
      </c>
      <c r="C145" s="31"/>
      <c r="D145" s="31">
        <v>1221946429</v>
      </c>
      <c r="E145" s="17"/>
      <c r="F145" s="14">
        <f t="shared" si="2"/>
        <v>1.3030370294145246</v>
      </c>
    </row>
    <row r="146" spans="1:6" ht="12.75">
      <c r="A146" s="17" t="s">
        <v>743</v>
      </c>
      <c r="B146" s="31">
        <v>40969300</v>
      </c>
      <c r="C146" s="31"/>
      <c r="D146" s="31">
        <v>47351150</v>
      </c>
      <c r="E146" s="17"/>
      <c r="F146" s="14">
        <f t="shared" si="2"/>
        <v>1.155771516721057</v>
      </c>
    </row>
    <row r="147" spans="1:6" ht="12.75">
      <c r="A147" s="8" t="s">
        <v>744</v>
      </c>
      <c r="B147" s="30">
        <f>SUM(B148:B149)</f>
        <v>1272044800</v>
      </c>
      <c r="C147" s="30"/>
      <c r="D147" s="30">
        <f>SUM(D148:D149)</f>
        <v>1579733942</v>
      </c>
      <c r="E147" s="28"/>
      <c r="F147" s="10">
        <f t="shared" si="2"/>
        <v>1.24188546032341</v>
      </c>
    </row>
    <row r="148" spans="1:6" ht="12.75">
      <c r="A148" s="17" t="s">
        <v>745</v>
      </c>
      <c r="B148" s="31">
        <v>67766900</v>
      </c>
      <c r="C148" s="31"/>
      <c r="D148" s="31">
        <v>89558070</v>
      </c>
      <c r="E148" s="17"/>
      <c r="F148" s="14">
        <f t="shared" si="2"/>
        <v>1.321560673426112</v>
      </c>
    </row>
    <row r="149" spans="1:6" ht="12.75">
      <c r="A149" s="17" t="s">
        <v>746</v>
      </c>
      <c r="B149" s="31">
        <v>1204277900</v>
      </c>
      <c r="C149" s="31"/>
      <c r="D149" s="31">
        <v>1490175872</v>
      </c>
      <c r="E149" s="17"/>
      <c r="F149" s="14">
        <f t="shared" si="2"/>
        <v>1.237401991683149</v>
      </c>
    </row>
    <row r="150" spans="1:6" ht="12.75">
      <c r="A150" s="8" t="s">
        <v>747</v>
      </c>
      <c r="B150" s="30">
        <v>1781411800</v>
      </c>
      <c r="C150" s="30"/>
      <c r="D150" s="30">
        <v>1971124441</v>
      </c>
      <c r="E150" s="28"/>
      <c r="F150" s="10">
        <f t="shared" si="2"/>
        <v>1.1064956687723748</v>
      </c>
    </row>
    <row r="151" spans="1:6" ht="12.75">
      <c r="A151" s="8" t="s">
        <v>748</v>
      </c>
      <c r="B151" s="30">
        <f>SUM(B152:B155)</f>
        <v>2927342100</v>
      </c>
      <c r="C151" s="30"/>
      <c r="D151" s="30">
        <f>SUM(D152:D155)</f>
        <v>3526169944</v>
      </c>
      <c r="E151" s="28"/>
      <c r="F151" s="10">
        <f t="shared" si="2"/>
        <v>1.204563670231778</v>
      </c>
    </row>
    <row r="152" spans="1:6" ht="12.75">
      <c r="A152" s="17" t="s">
        <v>749</v>
      </c>
      <c r="B152" s="31">
        <v>83093700</v>
      </c>
      <c r="C152" s="31"/>
      <c r="D152" s="31">
        <v>92900460</v>
      </c>
      <c r="E152" s="17"/>
      <c r="F152" s="14">
        <f t="shared" si="2"/>
        <v>1.1180204997490784</v>
      </c>
    </row>
    <row r="153" spans="1:6" ht="12.75">
      <c r="A153" s="17" t="s">
        <v>750</v>
      </c>
      <c r="B153" s="31">
        <v>757753000</v>
      </c>
      <c r="C153" s="31"/>
      <c r="D153" s="31">
        <v>906033915</v>
      </c>
      <c r="E153" s="17"/>
      <c r="F153" s="14">
        <f t="shared" si="2"/>
        <v>1.1956850253314735</v>
      </c>
    </row>
    <row r="154" spans="1:6" ht="12.75">
      <c r="A154" s="17" t="s">
        <v>751</v>
      </c>
      <c r="B154" s="31">
        <v>594893900</v>
      </c>
      <c r="C154" s="31"/>
      <c r="D154" s="31">
        <v>793210758</v>
      </c>
      <c r="E154" s="17"/>
      <c r="F154" s="14">
        <f t="shared" si="2"/>
        <v>1.3333650891360627</v>
      </c>
    </row>
    <row r="155" spans="1:6" ht="12.75">
      <c r="A155" s="17" t="s">
        <v>1633</v>
      </c>
      <c r="B155" s="31">
        <v>1491601500</v>
      </c>
      <c r="C155" s="31"/>
      <c r="D155" s="31">
        <v>1734024811</v>
      </c>
      <c r="E155" s="17"/>
      <c r="F155" s="14">
        <f t="shared" si="2"/>
        <v>1.1625255210590764</v>
      </c>
    </row>
    <row r="156" spans="1:6" ht="12.75">
      <c r="A156" s="8" t="s">
        <v>1634</v>
      </c>
      <c r="B156" s="30">
        <f>SUM(B157:B158)</f>
        <v>271103400</v>
      </c>
      <c r="C156" s="30"/>
      <c r="D156" s="30">
        <f>SUM(D157:D158)</f>
        <v>336036489</v>
      </c>
      <c r="E156" s="32"/>
      <c r="F156" s="10">
        <f t="shared" si="2"/>
        <v>1.2395141079012657</v>
      </c>
    </row>
    <row r="157" spans="1:6" ht="12.75">
      <c r="A157" s="17" t="s">
        <v>1635</v>
      </c>
      <c r="B157" s="31">
        <v>95603900</v>
      </c>
      <c r="C157" s="31"/>
      <c r="D157" s="31">
        <v>122285700</v>
      </c>
      <c r="E157" s="17"/>
      <c r="F157" s="14">
        <f t="shared" si="2"/>
        <v>1.2790869410139125</v>
      </c>
    </row>
    <row r="158" spans="1:6" ht="12.75">
      <c r="A158" s="17" t="s">
        <v>1636</v>
      </c>
      <c r="B158" s="31">
        <v>175499500</v>
      </c>
      <c r="C158" s="31"/>
      <c r="D158" s="31">
        <v>213750789</v>
      </c>
      <c r="E158" s="17"/>
      <c r="F158" s="14">
        <f t="shared" si="2"/>
        <v>1.2179566836372753</v>
      </c>
    </row>
    <row r="159" spans="1:6" ht="12.75">
      <c r="A159" s="8" t="s">
        <v>1637</v>
      </c>
      <c r="B159" s="30">
        <f>SUM(B160:B161)</f>
        <v>1703819300</v>
      </c>
      <c r="C159" s="30"/>
      <c r="D159" s="30">
        <f>SUM(D160:D161)</f>
        <v>2061026153</v>
      </c>
      <c r="E159" s="28"/>
      <c r="F159" s="10">
        <f t="shared" si="2"/>
        <v>1.2096506671804927</v>
      </c>
    </row>
    <row r="160" spans="1:6" ht="12.75">
      <c r="A160" s="17" t="s">
        <v>1638</v>
      </c>
      <c r="B160" s="31">
        <v>1498908500</v>
      </c>
      <c r="C160" s="31"/>
      <c r="D160" s="31">
        <v>1806198023</v>
      </c>
      <c r="E160" s="17"/>
      <c r="F160" s="14">
        <f t="shared" si="2"/>
        <v>1.2050088601138762</v>
      </c>
    </row>
    <row r="161" spans="1:6" ht="12.75">
      <c r="A161" s="17" t="s">
        <v>1639</v>
      </c>
      <c r="B161" s="31">
        <v>204910800</v>
      </c>
      <c r="C161" s="31"/>
      <c r="D161" s="31">
        <v>254828130</v>
      </c>
      <c r="E161" s="17"/>
      <c r="F161" s="14">
        <f t="shared" si="2"/>
        <v>1.243605168688034</v>
      </c>
    </row>
    <row r="162" spans="1:6" ht="12.75">
      <c r="A162" s="8" t="s">
        <v>1640</v>
      </c>
      <c r="B162" s="30">
        <v>1184366200</v>
      </c>
      <c r="C162" s="29"/>
      <c r="D162" s="30">
        <v>1496634125</v>
      </c>
      <c r="E162" s="28"/>
      <c r="F162" s="10">
        <f t="shared" si="2"/>
        <v>1.263658254516213</v>
      </c>
    </row>
    <row r="164" spans="1:6" ht="12.75">
      <c r="A164" s="8"/>
      <c r="B164" s="31"/>
      <c r="C164" s="31"/>
      <c r="D164" s="31"/>
      <c r="E164" s="17"/>
      <c r="F164" s="33"/>
    </row>
    <row r="165" spans="1:6" ht="12.75">
      <c r="A165" s="1" t="s">
        <v>2377</v>
      </c>
      <c r="B165" s="2"/>
      <c r="C165" s="2"/>
      <c r="D165" s="2"/>
      <c r="E165" s="2"/>
      <c r="F165" s="34"/>
    </row>
    <row r="166" spans="1:6" ht="12.75">
      <c r="A166" s="3"/>
      <c r="B166" s="17"/>
      <c r="C166" s="17"/>
      <c r="D166" s="17"/>
      <c r="E166" s="17"/>
      <c r="F166" s="33"/>
    </row>
    <row r="167" spans="1:6" ht="12.75">
      <c r="A167" s="4" t="s">
        <v>1448</v>
      </c>
      <c r="B167" s="5">
        <v>2002</v>
      </c>
      <c r="C167" s="5" t="s">
        <v>1449</v>
      </c>
      <c r="D167" s="5">
        <v>2002</v>
      </c>
      <c r="E167" s="4"/>
      <c r="F167" s="35"/>
    </row>
    <row r="168" spans="1:6" ht="13.5" thickBot="1">
      <c r="A168" s="25" t="s">
        <v>1450</v>
      </c>
      <c r="B168" s="24" t="s">
        <v>1451</v>
      </c>
      <c r="C168" s="25"/>
      <c r="D168" s="25" t="s">
        <v>1452</v>
      </c>
      <c r="E168" s="25"/>
      <c r="F168" s="36" t="s">
        <v>1453</v>
      </c>
    </row>
    <row r="169" spans="1:6" ht="12.75">
      <c r="A169" s="4"/>
      <c r="B169" s="4"/>
      <c r="C169" s="4"/>
      <c r="D169" s="4"/>
      <c r="E169" s="4"/>
      <c r="F169" s="35"/>
    </row>
    <row r="170" spans="1:6" ht="12.75">
      <c r="A170" s="8" t="s">
        <v>1641</v>
      </c>
      <c r="B170" s="30">
        <f>SUM(B171:B172)</f>
        <v>1081386800</v>
      </c>
      <c r="C170" s="30"/>
      <c r="D170" s="30">
        <f>SUM(D171:D172)</f>
        <v>1390297076</v>
      </c>
      <c r="E170" s="28"/>
      <c r="F170" s="10">
        <f aca="true" t="shared" si="3" ref="F170:F201">SUM(D170/B170)</f>
        <v>1.2856612231627018</v>
      </c>
    </row>
    <row r="171" spans="1:6" ht="12.75">
      <c r="A171" s="17" t="s">
        <v>1642</v>
      </c>
      <c r="B171" s="31">
        <v>614505300</v>
      </c>
      <c r="C171" s="31"/>
      <c r="D171" s="31">
        <v>827669083</v>
      </c>
      <c r="E171" s="17"/>
      <c r="F171" s="14">
        <f t="shared" si="3"/>
        <v>1.346886809601154</v>
      </c>
    </row>
    <row r="172" spans="1:6" ht="12.75">
      <c r="A172" s="17" t="s">
        <v>1643</v>
      </c>
      <c r="B172" s="31">
        <v>466881500</v>
      </c>
      <c r="C172" s="31"/>
      <c r="D172" s="31">
        <v>562627993</v>
      </c>
      <c r="E172" s="17"/>
      <c r="F172" s="14">
        <f t="shared" si="3"/>
        <v>1.2050766479288642</v>
      </c>
    </row>
    <row r="173" spans="1:6" ht="12.75">
      <c r="A173" s="8" t="s">
        <v>1644</v>
      </c>
      <c r="B173" s="30">
        <f>SUM(B174:B175)</f>
        <v>9683100900</v>
      </c>
      <c r="C173" s="30"/>
      <c r="D173" s="30">
        <f>SUM(D174:D175)</f>
        <v>12599373344</v>
      </c>
      <c r="E173" s="28"/>
      <c r="F173" s="10">
        <f t="shared" si="3"/>
        <v>1.3011713369629352</v>
      </c>
    </row>
    <row r="174" spans="1:6" ht="12.75">
      <c r="A174" s="17" t="s">
        <v>1645</v>
      </c>
      <c r="B174" s="31">
        <v>50793500</v>
      </c>
      <c r="C174" s="31"/>
      <c r="D174" s="31">
        <v>72923745</v>
      </c>
      <c r="E174" s="17"/>
      <c r="F174" s="14">
        <f t="shared" si="3"/>
        <v>1.4356904918936477</v>
      </c>
    </row>
    <row r="175" spans="1:6" ht="12.75">
      <c r="A175" s="17" t="s">
        <v>2397</v>
      </c>
      <c r="B175" s="31">
        <v>9632307400</v>
      </c>
      <c r="C175" s="31"/>
      <c r="D175" s="31">
        <v>12526449599</v>
      </c>
      <c r="E175" s="17"/>
      <c r="F175" s="14">
        <f t="shared" si="3"/>
        <v>1.3004619847369074</v>
      </c>
    </row>
    <row r="176" spans="1:6" ht="12.75">
      <c r="A176" s="8" t="s">
        <v>1646</v>
      </c>
      <c r="B176" s="37">
        <v>848527300</v>
      </c>
      <c r="C176" s="37"/>
      <c r="D176" s="37">
        <v>1073390570</v>
      </c>
      <c r="E176" s="17"/>
      <c r="F176" s="10">
        <f t="shared" si="3"/>
        <v>1.2650041666308203</v>
      </c>
    </row>
    <row r="177" spans="1:6" ht="12.75">
      <c r="A177" s="8" t="s">
        <v>1647</v>
      </c>
      <c r="B177" s="30">
        <f>SUM(B178:B188)</f>
        <v>1187265800</v>
      </c>
      <c r="C177" s="30"/>
      <c r="D177" s="30">
        <f>SUM(D178:D188)</f>
        <v>1309153241</v>
      </c>
      <c r="E177" s="17"/>
      <c r="F177" s="10">
        <f t="shared" si="3"/>
        <v>1.1026623027463607</v>
      </c>
    </row>
    <row r="178" spans="1:6" ht="12.75">
      <c r="A178" s="17" t="s">
        <v>1648</v>
      </c>
      <c r="B178" s="31">
        <v>87611100</v>
      </c>
      <c r="C178" s="31"/>
      <c r="D178" s="31">
        <v>104815400</v>
      </c>
      <c r="E178" s="17"/>
      <c r="F178" s="14">
        <f t="shared" si="3"/>
        <v>1.1963712360648366</v>
      </c>
    </row>
    <row r="179" spans="1:6" ht="12.75">
      <c r="A179" s="17" t="s">
        <v>1649</v>
      </c>
      <c r="B179" s="31">
        <v>110306800</v>
      </c>
      <c r="C179" s="31"/>
      <c r="D179" s="31">
        <v>132902253</v>
      </c>
      <c r="E179" s="17"/>
      <c r="F179" s="14">
        <f t="shared" si="3"/>
        <v>1.204841886447617</v>
      </c>
    </row>
    <row r="180" spans="1:6" ht="12.75">
      <c r="A180" s="17" t="s">
        <v>777</v>
      </c>
      <c r="B180" s="31">
        <v>277338400</v>
      </c>
      <c r="C180" s="31"/>
      <c r="D180" s="31">
        <v>276795580</v>
      </c>
      <c r="E180" s="17"/>
      <c r="F180" s="14">
        <f t="shared" si="3"/>
        <v>0.9980427521035673</v>
      </c>
    </row>
    <row r="181" spans="1:6" ht="12.75">
      <c r="A181" s="17" t="s">
        <v>778</v>
      </c>
      <c r="B181" s="31">
        <v>6305800</v>
      </c>
      <c r="C181" s="31"/>
      <c r="D181" s="31">
        <v>8243500</v>
      </c>
      <c r="E181" s="17"/>
      <c r="F181" s="14">
        <f t="shared" si="3"/>
        <v>1.3072885280218212</v>
      </c>
    </row>
    <row r="182" spans="1:6" ht="12.75">
      <c r="A182" s="17" t="s">
        <v>779</v>
      </c>
      <c r="B182" s="31">
        <v>2401800</v>
      </c>
      <c r="C182" s="31"/>
      <c r="D182" s="31">
        <v>3254700</v>
      </c>
      <c r="E182" s="17"/>
      <c r="F182" s="14">
        <f t="shared" si="3"/>
        <v>1.355108668498626</v>
      </c>
    </row>
    <row r="183" spans="1:6" ht="12.75">
      <c r="A183" s="17" t="s">
        <v>780</v>
      </c>
      <c r="B183" s="31">
        <v>68821300</v>
      </c>
      <c r="C183" s="31"/>
      <c r="D183" s="31">
        <v>85053630</v>
      </c>
      <c r="E183" s="17"/>
      <c r="F183" s="14">
        <f t="shared" si="3"/>
        <v>1.2358620078376898</v>
      </c>
    </row>
    <row r="184" spans="1:6" ht="12.75">
      <c r="A184" s="17" t="s">
        <v>781</v>
      </c>
      <c r="B184" s="31">
        <v>69753800</v>
      </c>
      <c r="C184" s="31"/>
      <c r="D184" s="31">
        <v>100077300</v>
      </c>
      <c r="E184" s="17"/>
      <c r="F184" s="14">
        <f t="shared" si="3"/>
        <v>1.434721835942988</v>
      </c>
    </row>
    <row r="185" spans="1:6" ht="12.75">
      <c r="A185" s="17" t="s">
        <v>782</v>
      </c>
      <c r="B185" s="31">
        <v>47828800</v>
      </c>
      <c r="C185" s="31"/>
      <c r="D185" s="31">
        <v>51028800</v>
      </c>
      <c r="E185" s="17"/>
      <c r="F185" s="14">
        <f t="shared" si="3"/>
        <v>1.0669052955541432</v>
      </c>
    </row>
    <row r="186" spans="1:6" ht="12.75">
      <c r="A186" s="17" t="s">
        <v>783</v>
      </c>
      <c r="B186" s="31">
        <v>284809200</v>
      </c>
      <c r="C186" s="31"/>
      <c r="D186" s="31">
        <v>283906758</v>
      </c>
      <c r="E186" s="17"/>
      <c r="F186" s="14">
        <f t="shared" si="3"/>
        <v>0.9968314155582053</v>
      </c>
    </row>
    <row r="187" spans="1:6" ht="12.75">
      <c r="A187" s="17" t="s">
        <v>784</v>
      </c>
      <c r="B187" s="31">
        <v>185665100</v>
      </c>
      <c r="C187" s="31"/>
      <c r="D187" s="31">
        <v>210481365</v>
      </c>
      <c r="E187" s="17"/>
      <c r="F187" s="14">
        <f t="shared" si="3"/>
        <v>1.1336614420265305</v>
      </c>
    </row>
    <row r="188" spans="1:6" ht="12.75">
      <c r="A188" s="17" t="s">
        <v>785</v>
      </c>
      <c r="B188" s="31">
        <v>46423700</v>
      </c>
      <c r="C188" s="31"/>
      <c r="D188" s="31">
        <v>52593955</v>
      </c>
      <c r="E188" s="17"/>
      <c r="F188" s="14">
        <f t="shared" si="3"/>
        <v>1.132911745509298</v>
      </c>
    </row>
    <row r="189" spans="1:6" ht="12.75">
      <c r="A189" s="8" t="s">
        <v>786</v>
      </c>
      <c r="B189" s="30">
        <f>SUM(B190:B191)</f>
        <v>329642800</v>
      </c>
      <c r="C189" s="30"/>
      <c r="D189" s="30">
        <f>SUM(D190:D191)</f>
        <v>387086595</v>
      </c>
      <c r="E189" s="28"/>
      <c r="F189" s="10">
        <f t="shared" si="3"/>
        <v>1.1742607300993682</v>
      </c>
    </row>
    <row r="190" spans="1:6" ht="12.75">
      <c r="A190" s="17" t="s">
        <v>787</v>
      </c>
      <c r="B190" s="31">
        <v>262989800</v>
      </c>
      <c r="C190" s="31"/>
      <c r="D190" s="31">
        <v>295126200</v>
      </c>
      <c r="E190" s="17"/>
      <c r="F190" s="14">
        <f t="shared" si="3"/>
        <v>1.122196374155956</v>
      </c>
    </row>
    <row r="191" spans="1:6" ht="12.75">
      <c r="A191" s="17" t="s">
        <v>788</v>
      </c>
      <c r="B191" s="31">
        <v>66653000</v>
      </c>
      <c r="C191" s="31"/>
      <c r="D191" s="31">
        <v>91960395</v>
      </c>
      <c r="E191" s="17"/>
      <c r="F191" s="14">
        <f t="shared" si="3"/>
        <v>1.379688761196045</v>
      </c>
    </row>
    <row r="192" spans="1:6" ht="12.75">
      <c r="A192" s="8" t="s">
        <v>789</v>
      </c>
      <c r="B192" s="30">
        <f>SUM(B193:B196)</f>
        <v>1374789000</v>
      </c>
      <c r="C192" s="30"/>
      <c r="D192" s="30">
        <f>SUM(D193:D196)</f>
        <v>1638433107</v>
      </c>
      <c r="E192" s="28"/>
      <c r="F192" s="10">
        <f t="shared" si="3"/>
        <v>1.1917705967970358</v>
      </c>
    </row>
    <row r="193" spans="1:6" ht="12.75">
      <c r="A193" s="17" t="s">
        <v>790</v>
      </c>
      <c r="B193" s="31">
        <v>89865100</v>
      </c>
      <c r="C193" s="31"/>
      <c r="D193" s="31">
        <v>111536160</v>
      </c>
      <c r="E193" s="17"/>
      <c r="F193" s="14">
        <f t="shared" si="3"/>
        <v>1.241151014131181</v>
      </c>
    </row>
    <row r="194" spans="1:6" ht="12.75">
      <c r="A194" s="17" t="s">
        <v>791</v>
      </c>
      <c r="B194" s="31">
        <v>66757500</v>
      </c>
      <c r="C194" s="31"/>
      <c r="D194" s="31">
        <v>87174775</v>
      </c>
      <c r="E194" s="17"/>
      <c r="F194" s="14">
        <f t="shared" si="3"/>
        <v>1.3058424147099577</v>
      </c>
    </row>
    <row r="195" spans="1:6" ht="12.75">
      <c r="A195" s="17" t="s">
        <v>792</v>
      </c>
      <c r="B195" s="31">
        <v>99493600</v>
      </c>
      <c r="C195" s="31"/>
      <c r="D195" s="31">
        <v>126608179</v>
      </c>
      <c r="E195" s="17"/>
      <c r="F195" s="14">
        <f t="shared" si="3"/>
        <v>1.2725258609599008</v>
      </c>
    </row>
    <row r="196" spans="1:6" ht="12.75">
      <c r="A196" s="17" t="s">
        <v>793</v>
      </c>
      <c r="B196" s="31">
        <v>1118672800</v>
      </c>
      <c r="C196" s="31"/>
      <c r="D196" s="31">
        <v>1313113993</v>
      </c>
      <c r="E196" s="17"/>
      <c r="F196" s="14">
        <f t="shared" si="3"/>
        <v>1.1738141778364506</v>
      </c>
    </row>
    <row r="197" spans="1:6" ht="12.75">
      <c r="A197" s="8" t="s">
        <v>794</v>
      </c>
      <c r="B197" s="30">
        <f>SUM(B198:B201)</f>
        <v>235376000</v>
      </c>
      <c r="C197" s="30"/>
      <c r="D197" s="30">
        <f>SUM(D198:D201)</f>
        <v>310370884</v>
      </c>
      <c r="E197" s="28"/>
      <c r="F197" s="10">
        <f t="shared" si="3"/>
        <v>1.3186173781524029</v>
      </c>
    </row>
    <row r="198" spans="1:6" ht="12.75">
      <c r="A198" s="17" t="s">
        <v>795</v>
      </c>
      <c r="B198" s="31">
        <v>78934500</v>
      </c>
      <c r="C198" s="31"/>
      <c r="D198" s="31">
        <v>108733490</v>
      </c>
      <c r="E198" s="17"/>
      <c r="F198" s="14">
        <f t="shared" si="3"/>
        <v>1.3775154083448935</v>
      </c>
    </row>
    <row r="199" spans="1:6" ht="12.75">
      <c r="A199" s="17" t="s">
        <v>796</v>
      </c>
      <c r="B199" s="31">
        <v>59840600</v>
      </c>
      <c r="C199" s="31"/>
      <c r="D199" s="31">
        <v>75086350</v>
      </c>
      <c r="E199" s="17"/>
      <c r="F199" s="14">
        <f t="shared" si="3"/>
        <v>1.2547726794183214</v>
      </c>
    </row>
    <row r="200" spans="1:6" ht="12.75">
      <c r="A200" s="17" t="s">
        <v>1660</v>
      </c>
      <c r="B200" s="31">
        <v>23818600</v>
      </c>
      <c r="C200" s="31"/>
      <c r="D200" s="31">
        <v>32080730</v>
      </c>
      <c r="E200" s="17"/>
      <c r="F200" s="14">
        <f t="shared" si="3"/>
        <v>1.3468772303997716</v>
      </c>
    </row>
    <row r="201" spans="1:6" ht="12.75">
      <c r="A201" s="17" t="s">
        <v>1661</v>
      </c>
      <c r="B201" s="31">
        <v>72782300</v>
      </c>
      <c r="C201" s="31"/>
      <c r="D201" s="31">
        <v>94470314</v>
      </c>
      <c r="E201" s="17"/>
      <c r="F201" s="14">
        <f t="shared" si="3"/>
        <v>1.2979847298038123</v>
      </c>
    </row>
    <row r="202" spans="1:6" ht="12.75">
      <c r="A202" s="8" t="s">
        <v>1662</v>
      </c>
      <c r="B202" s="30">
        <v>542340100</v>
      </c>
      <c r="C202" s="29"/>
      <c r="D202" s="30">
        <v>706245153</v>
      </c>
      <c r="E202" s="28"/>
      <c r="F202" s="10">
        <f aca="true" t="shared" si="4" ref="F202:F219">SUM(D202/B202)</f>
        <v>1.3022182077261113</v>
      </c>
    </row>
    <row r="203" spans="1:6" ht="12.75">
      <c r="A203" s="8" t="s">
        <v>1663</v>
      </c>
      <c r="B203" s="30">
        <v>450492400</v>
      </c>
      <c r="C203" s="29"/>
      <c r="D203" s="30">
        <v>524135862</v>
      </c>
      <c r="E203" s="28"/>
      <c r="F203" s="10">
        <f t="shared" si="4"/>
        <v>1.1634732617020842</v>
      </c>
    </row>
    <row r="204" spans="1:6" ht="12.75">
      <c r="A204" s="8" t="s">
        <v>1664</v>
      </c>
      <c r="B204" s="30">
        <f>SUM(B205:B207)</f>
        <v>450174200</v>
      </c>
      <c r="C204" s="30"/>
      <c r="D204" s="30">
        <f>SUM(D205:D207)</f>
        <v>577696270</v>
      </c>
      <c r="E204" s="28"/>
      <c r="F204" s="10">
        <f t="shared" si="4"/>
        <v>1.2832727197604838</v>
      </c>
    </row>
    <row r="205" spans="1:6" ht="12.75">
      <c r="A205" s="17" t="s">
        <v>1665</v>
      </c>
      <c r="B205" s="31">
        <v>88935800</v>
      </c>
      <c r="C205" s="31"/>
      <c r="D205" s="31">
        <v>128988830</v>
      </c>
      <c r="E205" s="17"/>
      <c r="F205" s="14">
        <f t="shared" si="4"/>
        <v>1.4503589105849388</v>
      </c>
    </row>
    <row r="206" spans="1:6" ht="12.75">
      <c r="A206" s="17" t="s">
        <v>1666</v>
      </c>
      <c r="B206" s="31">
        <v>258610900</v>
      </c>
      <c r="C206" s="31"/>
      <c r="D206" s="31">
        <v>326074950</v>
      </c>
      <c r="E206" s="17"/>
      <c r="F206" s="14">
        <f t="shared" si="4"/>
        <v>1.260870868165263</v>
      </c>
    </row>
    <row r="207" spans="1:6" ht="12.75">
      <c r="A207" s="17" t="s">
        <v>1667</v>
      </c>
      <c r="B207" s="31">
        <v>102627500</v>
      </c>
      <c r="C207" s="31"/>
      <c r="D207" s="31">
        <v>122632490</v>
      </c>
      <c r="E207" s="17"/>
      <c r="F207" s="14">
        <f t="shared" si="4"/>
        <v>1.1949281625295365</v>
      </c>
    </row>
    <row r="208" spans="1:6" ht="12.75">
      <c r="A208" s="8" t="s">
        <v>1668</v>
      </c>
      <c r="B208" s="30">
        <f>SUM(B209:B210)</f>
        <v>254730800</v>
      </c>
      <c r="C208" s="30"/>
      <c r="D208" s="30">
        <f>SUM(D209:D210)</f>
        <v>325769902</v>
      </c>
      <c r="E208" s="17"/>
      <c r="F208" s="10">
        <f t="shared" si="4"/>
        <v>1.2788791225874532</v>
      </c>
    </row>
    <row r="209" spans="1:6" ht="12.75">
      <c r="A209" s="17" t="s">
        <v>1669</v>
      </c>
      <c r="B209" s="31">
        <v>115770600</v>
      </c>
      <c r="C209" s="31"/>
      <c r="D209" s="31">
        <v>145331784</v>
      </c>
      <c r="E209" s="17"/>
      <c r="F209" s="14">
        <f t="shared" si="4"/>
        <v>1.255342755414587</v>
      </c>
    </row>
    <row r="210" spans="1:6" ht="12.75">
      <c r="A210" s="17" t="s">
        <v>1670</v>
      </c>
      <c r="B210" s="31">
        <v>138960200</v>
      </c>
      <c r="C210" s="31"/>
      <c r="D210" s="31">
        <v>180438118</v>
      </c>
      <c r="E210" s="17"/>
      <c r="F210" s="14">
        <f t="shared" si="4"/>
        <v>1.298487754047562</v>
      </c>
    </row>
    <row r="211" spans="1:6" ht="12.75">
      <c r="A211" s="8" t="s">
        <v>1671</v>
      </c>
      <c r="B211" s="30">
        <v>1408793500</v>
      </c>
      <c r="C211" s="29"/>
      <c r="D211" s="30">
        <v>1588917190</v>
      </c>
      <c r="E211" s="28"/>
      <c r="F211" s="10">
        <f t="shared" si="4"/>
        <v>1.1278567014967062</v>
      </c>
    </row>
    <row r="212" spans="1:6" ht="12.75">
      <c r="A212" s="8" t="s">
        <v>1672</v>
      </c>
      <c r="B212" s="30">
        <f>SUM(B213:B215)</f>
        <v>1056956900</v>
      </c>
      <c r="C212" s="30"/>
      <c r="D212" s="30">
        <f>SUM(D213:D215)</f>
        <v>1255535566</v>
      </c>
      <c r="E212" s="28"/>
      <c r="F212" s="10">
        <f t="shared" si="4"/>
        <v>1.1878777327628023</v>
      </c>
    </row>
    <row r="213" spans="1:6" ht="12.75">
      <c r="A213" s="17" t="s">
        <v>1673</v>
      </c>
      <c r="B213" s="31">
        <v>377604000</v>
      </c>
      <c r="C213" s="31"/>
      <c r="D213" s="31">
        <v>453187330</v>
      </c>
      <c r="E213" s="17"/>
      <c r="F213" s="14">
        <f t="shared" si="4"/>
        <v>1.2001655967627463</v>
      </c>
    </row>
    <row r="214" spans="1:6" ht="12.75">
      <c r="A214" s="17" t="s">
        <v>1674</v>
      </c>
      <c r="B214" s="31">
        <v>633293400</v>
      </c>
      <c r="C214" s="31"/>
      <c r="D214" s="31">
        <v>747379276</v>
      </c>
      <c r="E214" s="17"/>
      <c r="F214" s="14">
        <f t="shared" si="4"/>
        <v>1.1801469524236317</v>
      </c>
    </row>
    <row r="215" spans="1:6" ht="12.75">
      <c r="A215" s="17" t="s">
        <v>1675</v>
      </c>
      <c r="B215" s="31">
        <v>46059500</v>
      </c>
      <c r="C215" s="31"/>
      <c r="D215" s="31">
        <v>54968960</v>
      </c>
      <c r="E215" s="17"/>
      <c r="F215" s="14">
        <f t="shared" si="4"/>
        <v>1.1934337107437119</v>
      </c>
    </row>
    <row r="216" spans="1:6" ht="12.75">
      <c r="A216" s="8" t="s">
        <v>1676</v>
      </c>
      <c r="B216" s="30">
        <f>SUM(B217:B219)</f>
        <v>784622000</v>
      </c>
      <c r="C216" s="30"/>
      <c r="D216" s="30">
        <f>SUM(D217:D219)</f>
        <v>934934925</v>
      </c>
      <c r="E216" s="28"/>
      <c r="F216" s="10">
        <f t="shared" si="4"/>
        <v>1.1915736813395494</v>
      </c>
    </row>
    <row r="217" spans="1:6" ht="12.75">
      <c r="A217" s="17" t="s">
        <v>1677</v>
      </c>
      <c r="B217" s="31">
        <v>398429800</v>
      </c>
      <c r="C217" s="31"/>
      <c r="D217" s="31">
        <v>469046765</v>
      </c>
      <c r="E217" s="17"/>
      <c r="F217" s="14">
        <f t="shared" si="4"/>
        <v>1.1772381609006153</v>
      </c>
    </row>
    <row r="218" spans="1:6" ht="12.75">
      <c r="A218" s="17" t="s">
        <v>2398</v>
      </c>
      <c r="B218" s="31">
        <v>375523200</v>
      </c>
      <c r="C218" s="31"/>
      <c r="D218" s="31">
        <v>454222295</v>
      </c>
      <c r="E218" s="17"/>
      <c r="F218" s="14">
        <f t="shared" si="4"/>
        <v>1.2095718586761084</v>
      </c>
    </row>
    <row r="219" spans="1:6" ht="12.75">
      <c r="A219" s="17" t="s">
        <v>1678</v>
      </c>
      <c r="B219" s="31">
        <v>10669000</v>
      </c>
      <c r="C219" s="31"/>
      <c r="D219" s="31">
        <v>11665865</v>
      </c>
      <c r="E219" s="17"/>
      <c r="F219" s="14">
        <f t="shared" si="4"/>
        <v>1.0934356547005342</v>
      </c>
    </row>
    <row r="221" spans="1:6" ht="12.75">
      <c r="A221" s="1" t="s">
        <v>2377</v>
      </c>
      <c r="B221" s="2"/>
      <c r="C221" s="2"/>
      <c r="D221" s="2"/>
      <c r="E221" s="2"/>
      <c r="F221" s="34"/>
    </row>
    <row r="222" spans="1:6" ht="12.75">
      <c r="A222" s="3"/>
      <c r="B222" s="17"/>
      <c r="C222" s="17"/>
      <c r="D222" s="17"/>
      <c r="E222" s="17"/>
      <c r="F222" s="33"/>
    </row>
    <row r="223" spans="1:6" ht="12.75">
      <c r="A223" s="4" t="s">
        <v>1448</v>
      </c>
      <c r="B223" s="5">
        <v>2002</v>
      </c>
      <c r="C223" s="5" t="s">
        <v>1449</v>
      </c>
      <c r="D223" s="5">
        <v>2002</v>
      </c>
      <c r="E223" s="4"/>
      <c r="F223" s="35"/>
    </row>
    <row r="224" spans="1:6" ht="13.5" thickBot="1">
      <c r="A224" s="25" t="s">
        <v>1450</v>
      </c>
      <c r="B224" s="24" t="s">
        <v>1451</v>
      </c>
      <c r="C224" s="25"/>
      <c r="D224" s="25" t="s">
        <v>1452</v>
      </c>
      <c r="E224" s="25"/>
      <c r="F224" s="36" t="s">
        <v>1453</v>
      </c>
    </row>
    <row r="225" spans="1:6" ht="12.75">
      <c r="A225" s="17"/>
      <c r="B225" s="17"/>
      <c r="C225" s="17"/>
      <c r="D225" s="17"/>
      <c r="E225" s="17"/>
      <c r="F225" s="33"/>
    </row>
    <row r="226" spans="1:6" ht="12.75">
      <c r="A226" s="8" t="s">
        <v>1679</v>
      </c>
      <c r="B226" s="30">
        <f>SUM(B227:B228)</f>
        <v>964310700</v>
      </c>
      <c r="C226" s="30"/>
      <c r="D226" s="30">
        <f>SUM(D227:D228)</f>
        <v>1149628484</v>
      </c>
      <c r="E226" s="28"/>
      <c r="F226" s="10">
        <f aca="true" t="shared" si="5" ref="F226:F242">SUM(D226/B226)</f>
        <v>1.1921764261248993</v>
      </c>
    </row>
    <row r="227" spans="1:6" ht="12.75">
      <c r="A227" s="17" t="s">
        <v>1680</v>
      </c>
      <c r="B227" s="31">
        <v>943195500</v>
      </c>
      <c r="C227" s="31"/>
      <c r="D227" s="31">
        <v>1120912789</v>
      </c>
      <c r="E227" s="17"/>
      <c r="F227" s="14">
        <f t="shared" si="5"/>
        <v>1.1884204165520298</v>
      </c>
    </row>
    <row r="228" spans="1:6" ht="12.75">
      <c r="A228" s="17" t="s">
        <v>1681</v>
      </c>
      <c r="B228" s="31">
        <v>21115200</v>
      </c>
      <c r="C228" s="31"/>
      <c r="D228" s="31">
        <v>28715695</v>
      </c>
      <c r="E228" s="17"/>
      <c r="F228" s="14">
        <f t="shared" si="5"/>
        <v>1.3599537300143971</v>
      </c>
    </row>
    <row r="229" spans="1:6" ht="12.75">
      <c r="A229" s="8" t="s">
        <v>1682</v>
      </c>
      <c r="B229" s="30">
        <v>245057300</v>
      </c>
      <c r="C229" s="29"/>
      <c r="D229" s="30">
        <v>318992030</v>
      </c>
      <c r="E229" s="28"/>
      <c r="F229" s="10">
        <f t="shared" si="5"/>
        <v>1.3017038464065342</v>
      </c>
    </row>
    <row r="230" spans="1:6" ht="12.75">
      <c r="A230" s="8" t="s">
        <v>1683</v>
      </c>
      <c r="B230" s="30">
        <f>SUM(B231:B242)</f>
        <v>1425105000</v>
      </c>
      <c r="C230" s="30"/>
      <c r="D230" s="30">
        <f>SUM(D231:D242)</f>
        <v>1713212825</v>
      </c>
      <c r="E230" s="28"/>
      <c r="F230" s="10">
        <f t="shared" si="5"/>
        <v>1.2021660333799966</v>
      </c>
    </row>
    <row r="231" spans="1:6" ht="12.75">
      <c r="A231" s="17" t="s">
        <v>1684</v>
      </c>
      <c r="B231" s="31">
        <v>41723800</v>
      </c>
      <c r="C231" s="31"/>
      <c r="D231" s="31">
        <v>48560470</v>
      </c>
      <c r="E231" s="17"/>
      <c r="F231" s="14">
        <f t="shared" si="5"/>
        <v>1.1638554014734996</v>
      </c>
    </row>
    <row r="232" spans="1:6" ht="12.75">
      <c r="A232" s="17" t="s">
        <v>1685</v>
      </c>
      <c r="B232" s="31">
        <v>69050800</v>
      </c>
      <c r="C232" s="31"/>
      <c r="D232" s="31">
        <v>81564000</v>
      </c>
      <c r="E232" s="17"/>
      <c r="F232" s="14">
        <f t="shared" si="5"/>
        <v>1.1812173066785614</v>
      </c>
    </row>
    <row r="233" spans="1:6" ht="12.75">
      <c r="A233" s="17" t="s">
        <v>1686</v>
      </c>
      <c r="B233" s="31">
        <v>19635700</v>
      </c>
      <c r="C233" s="31"/>
      <c r="D233" s="31">
        <v>23987520</v>
      </c>
      <c r="E233" s="17"/>
      <c r="F233" s="14">
        <f t="shared" si="5"/>
        <v>1.2216279531669358</v>
      </c>
    </row>
    <row r="234" spans="1:6" ht="12.75">
      <c r="A234" s="17" t="s">
        <v>1687</v>
      </c>
      <c r="B234" s="31">
        <v>207274000</v>
      </c>
      <c r="C234" s="31"/>
      <c r="D234" s="31">
        <v>247652285</v>
      </c>
      <c r="E234" s="17"/>
      <c r="F234" s="14">
        <f t="shared" si="5"/>
        <v>1.1948063191717244</v>
      </c>
    </row>
    <row r="235" spans="1:6" ht="12.75">
      <c r="A235" s="17" t="s">
        <v>1688</v>
      </c>
      <c r="B235" s="31">
        <v>26727200</v>
      </c>
      <c r="C235" s="31"/>
      <c r="D235" s="31">
        <v>46179900</v>
      </c>
      <c r="E235" s="17"/>
      <c r="F235" s="14">
        <f t="shared" si="5"/>
        <v>1.7278240893172498</v>
      </c>
    </row>
    <row r="236" spans="1:6" ht="12.75">
      <c r="A236" s="17" t="s">
        <v>1689</v>
      </c>
      <c r="B236" s="31">
        <v>171485600</v>
      </c>
      <c r="C236" s="31"/>
      <c r="D236" s="31">
        <v>175679240</v>
      </c>
      <c r="E236" s="17"/>
      <c r="F236" s="14">
        <f t="shared" si="5"/>
        <v>1.0244547647149382</v>
      </c>
    </row>
    <row r="237" spans="1:6" ht="12.75">
      <c r="A237" s="17" t="s">
        <v>1690</v>
      </c>
      <c r="B237" s="31">
        <v>254818000</v>
      </c>
      <c r="C237" s="31"/>
      <c r="D237" s="31">
        <v>296446940</v>
      </c>
      <c r="E237" s="17"/>
      <c r="F237" s="14">
        <f t="shared" si="5"/>
        <v>1.1633673445361004</v>
      </c>
    </row>
    <row r="238" spans="1:6" ht="12.75">
      <c r="A238" s="17" t="s">
        <v>1691</v>
      </c>
      <c r="B238" s="31">
        <v>65444600</v>
      </c>
      <c r="C238" s="31"/>
      <c r="D238" s="31">
        <v>84049070</v>
      </c>
      <c r="E238" s="17"/>
      <c r="F238" s="14">
        <f t="shared" si="5"/>
        <v>1.2842781528193312</v>
      </c>
    </row>
    <row r="239" spans="1:6" ht="12.75">
      <c r="A239" s="17" t="s">
        <v>1692</v>
      </c>
      <c r="B239" s="31">
        <v>8433900</v>
      </c>
      <c r="C239" s="31"/>
      <c r="D239" s="31">
        <v>12827350</v>
      </c>
      <c r="E239" s="17"/>
      <c r="F239" s="14">
        <f t="shared" si="5"/>
        <v>1.520927447562812</v>
      </c>
    </row>
    <row r="240" spans="1:6" ht="12.75">
      <c r="A240" s="17" t="s">
        <v>2564</v>
      </c>
      <c r="B240" s="31">
        <v>188932700</v>
      </c>
      <c r="C240" s="31"/>
      <c r="D240" s="31">
        <v>231755600</v>
      </c>
      <c r="E240" s="17"/>
      <c r="F240" s="14">
        <f t="shared" si="5"/>
        <v>1.2266568995203053</v>
      </c>
    </row>
    <row r="241" spans="1:6" ht="12.75">
      <c r="A241" s="17" t="s">
        <v>2565</v>
      </c>
      <c r="B241" s="31">
        <v>83596000</v>
      </c>
      <c r="C241" s="31"/>
      <c r="D241" s="31">
        <v>109940650</v>
      </c>
      <c r="E241" s="17"/>
      <c r="F241" s="14">
        <f t="shared" si="5"/>
        <v>1.3151424709316235</v>
      </c>
    </row>
    <row r="242" spans="1:6" ht="12.75">
      <c r="A242" s="17" t="s">
        <v>2566</v>
      </c>
      <c r="B242" s="31">
        <v>287982700</v>
      </c>
      <c r="C242" s="31"/>
      <c r="D242" s="31">
        <v>354569800</v>
      </c>
      <c r="E242" s="17"/>
      <c r="F242" s="14">
        <f t="shared" si="5"/>
        <v>1.2312190975360673</v>
      </c>
    </row>
    <row r="243" spans="1:6" ht="12.75">
      <c r="A243" s="17"/>
      <c r="B243" s="31"/>
      <c r="C243" s="31"/>
      <c r="D243" s="31"/>
      <c r="E243" s="17"/>
      <c r="F243" s="14"/>
    </row>
    <row r="244" spans="1:6" ht="12.75">
      <c r="A244" s="17"/>
      <c r="B244" s="31"/>
      <c r="C244" s="31"/>
      <c r="D244" s="31"/>
      <c r="E244" s="17"/>
      <c r="F244" s="14"/>
    </row>
    <row r="245" spans="1:6" ht="15.75">
      <c r="A245" s="23" t="s">
        <v>2567</v>
      </c>
      <c r="B245" s="30">
        <f>+B60+B65+B71+B77+B80+B81+B85+B90+B91+B94+B98+B99+B104+B115+B122+B125+B126+B131+B135+B141+B147+B150+B151+B156+B159+B162+B170+B173+B176+B177+B189+B192+B197+B202+B203+B204+B208+B211+B212+B216+B226+B229+B230</f>
        <v>46788141300</v>
      </c>
      <c r="C245" s="30"/>
      <c r="D245" s="30">
        <f>+D60+D65+D71+D77+D80+D81+D85+D90+D91+D94+D98+D99+D104+D115+D122+D125+D126+D131+D135+D141+D147+D150+D151+D156+D159+D162+D170+D173+D176+D177+D189+D192+D197+D202+D203+D204+D208+D211+D212+D216+D226+D229+D230</f>
        <v>57234975213</v>
      </c>
      <c r="E245" s="28"/>
      <c r="F245" s="10">
        <f>SUM(D245/B245)</f>
        <v>1.2232795238865366</v>
      </c>
    </row>
    <row r="247" spans="1:6" ht="12.75">
      <c r="A247" s="17" t="s">
        <v>2568</v>
      </c>
      <c r="B247" s="17" t="s">
        <v>2569</v>
      </c>
      <c r="C247" s="17"/>
      <c r="D247" s="17"/>
      <c r="E247" s="38" t="s">
        <v>2570</v>
      </c>
      <c r="F247" s="33"/>
    </row>
    <row r="248" spans="1:6" ht="12.75">
      <c r="A248" s="17" t="s">
        <v>2571</v>
      </c>
      <c r="B248" s="17" t="s">
        <v>2572</v>
      </c>
      <c r="C248" s="17"/>
      <c r="D248" s="17"/>
      <c r="E248" s="38" t="s">
        <v>2573</v>
      </c>
      <c r="F248" s="33"/>
    </row>
    <row r="249" spans="1:6" ht="12.75">
      <c r="A249" s="17" t="s">
        <v>2574</v>
      </c>
      <c r="B249" s="17" t="s">
        <v>2572</v>
      </c>
      <c r="C249" s="17"/>
      <c r="D249" s="17"/>
      <c r="E249" s="38" t="s">
        <v>2573</v>
      </c>
      <c r="F249" s="33"/>
    </row>
    <row r="250" spans="1:6" ht="12.75">
      <c r="A250" s="17" t="s">
        <v>2575</v>
      </c>
      <c r="B250" s="17" t="s">
        <v>2576</v>
      </c>
      <c r="C250" s="17"/>
      <c r="D250" s="17"/>
      <c r="E250" s="38" t="s">
        <v>2573</v>
      </c>
      <c r="F250" s="33"/>
    </row>
    <row r="251" spans="1:6" ht="12.75">
      <c r="A251" s="17"/>
      <c r="B251" s="17"/>
      <c r="C251" s="17"/>
      <c r="D251" s="17"/>
      <c r="E251" s="17"/>
      <c r="F251" s="33"/>
    </row>
    <row r="252" spans="1:6" ht="12.75">
      <c r="A252" s="1" t="s">
        <v>2577</v>
      </c>
      <c r="B252" s="2"/>
      <c r="C252" s="2"/>
      <c r="D252" s="2"/>
      <c r="E252" s="2"/>
      <c r="F252" s="34"/>
    </row>
    <row r="253" spans="1:6" ht="12.75">
      <c r="A253" s="3"/>
      <c r="B253" s="17"/>
      <c r="C253" s="17"/>
      <c r="D253" s="17"/>
      <c r="E253" s="17"/>
      <c r="F253" s="33"/>
    </row>
    <row r="254" spans="1:6" ht="12.75">
      <c r="A254" s="4" t="s">
        <v>1448</v>
      </c>
      <c r="B254" s="5">
        <v>2002</v>
      </c>
      <c r="C254" s="5" t="s">
        <v>1449</v>
      </c>
      <c r="D254" s="5">
        <v>2002</v>
      </c>
      <c r="E254" s="4"/>
      <c r="F254" s="35"/>
    </row>
    <row r="255" spans="1:6" ht="13.5" thickBot="1">
      <c r="A255" s="25" t="s">
        <v>1450</v>
      </c>
      <c r="B255" s="24" t="s">
        <v>1451</v>
      </c>
      <c r="C255" s="25"/>
      <c r="D255" s="25" t="s">
        <v>1452</v>
      </c>
      <c r="E255" s="25"/>
      <c r="F255" s="36" t="s">
        <v>1453</v>
      </c>
    </row>
    <row r="256" spans="1:6" ht="12.75">
      <c r="A256" s="17"/>
      <c r="B256" s="17"/>
      <c r="C256" s="17"/>
      <c r="D256" s="17"/>
      <c r="E256" s="17"/>
      <c r="F256" s="33"/>
    </row>
    <row r="257" spans="1:6" ht="12.75">
      <c r="A257" s="8" t="s">
        <v>2578</v>
      </c>
      <c r="B257" s="37">
        <f>SUM(B258:B263)</f>
        <v>208428700</v>
      </c>
      <c r="C257" s="37"/>
      <c r="D257" s="37">
        <f>SUM(D258:D263)</f>
        <v>98534833</v>
      </c>
      <c r="E257" s="39"/>
      <c r="F257" s="10">
        <f>SUM(D257/B257)</f>
        <v>0.47275079199745523</v>
      </c>
    </row>
    <row r="258" spans="1:6" ht="12.75">
      <c r="A258" s="17" t="s">
        <v>2685</v>
      </c>
      <c r="B258" s="31">
        <v>23913300</v>
      </c>
      <c r="C258" s="31"/>
      <c r="D258" s="31">
        <v>13940405</v>
      </c>
      <c r="E258" s="17"/>
      <c r="F258" s="14">
        <f>SUM(D258/B258)</f>
        <v>0.5829561373796172</v>
      </c>
    </row>
    <row r="259" spans="1:6" ht="12.75">
      <c r="A259" s="17" t="s">
        <v>2686</v>
      </c>
      <c r="B259" s="31">
        <v>123257500</v>
      </c>
      <c r="C259" s="31"/>
      <c r="D259" s="31">
        <v>62728422</v>
      </c>
      <c r="E259" s="17"/>
      <c r="F259" s="14">
        <f>SUM(D259/B259)</f>
        <v>0.5089217451270713</v>
      </c>
    </row>
    <row r="260" spans="1:6" ht="12.75">
      <c r="A260" s="17" t="s">
        <v>2</v>
      </c>
      <c r="B260" s="31">
        <v>29196100</v>
      </c>
      <c r="C260" s="31"/>
      <c r="D260" s="31">
        <v>16962626</v>
      </c>
      <c r="E260" s="17"/>
      <c r="F260" s="14">
        <f>SUM(D260/B260)</f>
        <v>0.5809894472206905</v>
      </c>
    </row>
    <row r="261" spans="1:6" ht="12.75">
      <c r="A261" s="17" t="s">
        <v>2588</v>
      </c>
      <c r="B261" s="31">
        <v>1561100</v>
      </c>
      <c r="C261" s="31"/>
      <c r="D261" s="31">
        <v>233310</v>
      </c>
      <c r="E261" s="17"/>
      <c r="F261" s="14">
        <f>SUM(D261/B261)</f>
        <v>0.1494523092691051</v>
      </c>
    </row>
    <row r="262" spans="1:6" ht="12.75">
      <c r="A262" s="40" t="s">
        <v>2589</v>
      </c>
      <c r="B262" s="31"/>
      <c r="C262" s="31"/>
      <c r="D262" s="31"/>
      <c r="E262" s="17"/>
      <c r="F262" s="14"/>
    </row>
    <row r="263" spans="1:6" ht="12.75">
      <c r="A263" s="17" t="s">
        <v>2590</v>
      </c>
      <c r="B263" s="31">
        <v>30500700</v>
      </c>
      <c r="C263" s="31"/>
      <c r="D263" s="31">
        <v>4670070</v>
      </c>
      <c r="E263" s="17"/>
      <c r="F263" s="14">
        <f>SUM(D263/B263)</f>
        <v>0.15311353509919445</v>
      </c>
    </row>
    <row r="264" spans="1:6" ht="12.75">
      <c r="A264" s="40" t="s">
        <v>2589</v>
      </c>
      <c r="B264" s="31"/>
      <c r="C264" s="31"/>
      <c r="D264" s="31"/>
      <c r="E264" s="17"/>
      <c r="F264" s="14"/>
    </row>
    <row r="265" spans="1:6" ht="12.75">
      <c r="A265" s="8" t="s">
        <v>2591</v>
      </c>
      <c r="B265" s="37">
        <f>SUM(B266:B296)</f>
        <v>1114657400</v>
      </c>
      <c r="C265" s="37"/>
      <c r="D265" s="37">
        <f>SUM(D266:D296)</f>
        <v>552997617</v>
      </c>
      <c r="E265" s="39"/>
      <c r="F265" s="10">
        <f aca="true" t="shared" si="6" ref="F265:F294">SUM(D265/B265)</f>
        <v>0.4961144267287868</v>
      </c>
    </row>
    <row r="266" spans="1:6" ht="12.75">
      <c r="A266" s="17" t="s">
        <v>2592</v>
      </c>
      <c r="B266" s="31">
        <v>5387100</v>
      </c>
      <c r="C266" s="31"/>
      <c r="D266" s="31">
        <v>3134725</v>
      </c>
      <c r="E266" s="17"/>
      <c r="F266" s="14">
        <f t="shared" si="6"/>
        <v>0.5818947114402926</v>
      </c>
    </row>
    <row r="267" spans="1:6" ht="12.75">
      <c r="A267" s="17" t="s">
        <v>2593</v>
      </c>
      <c r="B267" s="31">
        <v>2366700</v>
      </c>
      <c r="C267" s="31"/>
      <c r="D267" s="31">
        <v>1308920</v>
      </c>
      <c r="E267" s="17"/>
      <c r="F267" s="14">
        <f t="shared" si="6"/>
        <v>0.5530569991971944</v>
      </c>
    </row>
    <row r="268" spans="1:6" ht="12.75">
      <c r="A268" s="17" t="s">
        <v>2594</v>
      </c>
      <c r="B268" s="31">
        <v>32580600</v>
      </c>
      <c r="C268" s="31"/>
      <c r="D268" s="31">
        <v>15732758</v>
      </c>
      <c r="E268" s="17"/>
      <c r="F268" s="14">
        <f t="shared" si="6"/>
        <v>0.4828873010319024</v>
      </c>
    </row>
    <row r="269" spans="1:6" ht="12.75">
      <c r="A269" s="17" t="s">
        <v>2595</v>
      </c>
      <c r="B269" s="31">
        <v>21847600</v>
      </c>
      <c r="C269" s="31"/>
      <c r="D269" s="31">
        <v>10650751</v>
      </c>
      <c r="E269" s="17"/>
      <c r="F269" s="14">
        <f t="shared" si="6"/>
        <v>0.487502105494425</v>
      </c>
    </row>
    <row r="270" spans="1:6" ht="12.75">
      <c r="A270" s="17" t="s">
        <v>2596</v>
      </c>
      <c r="B270" s="31">
        <v>18056400</v>
      </c>
      <c r="C270" s="31"/>
      <c r="D270" s="31">
        <v>8557097</v>
      </c>
      <c r="E270" s="17"/>
      <c r="F270" s="14">
        <f t="shared" si="6"/>
        <v>0.4739093617775415</v>
      </c>
    </row>
    <row r="271" spans="1:6" ht="12.75">
      <c r="A271" s="17" t="s">
        <v>2597</v>
      </c>
      <c r="B271" s="31">
        <v>5456700</v>
      </c>
      <c r="C271" s="31"/>
      <c r="D271" s="31">
        <v>3112059</v>
      </c>
      <c r="E271" s="17"/>
      <c r="F271" s="14">
        <f t="shared" si="6"/>
        <v>0.5703188740447523</v>
      </c>
    </row>
    <row r="272" spans="1:6" ht="12.75">
      <c r="A272" s="17" t="s">
        <v>2598</v>
      </c>
      <c r="B272" s="31">
        <v>54444200</v>
      </c>
      <c r="C272" s="31"/>
      <c r="D272" s="31">
        <v>28648770</v>
      </c>
      <c r="E272" s="17"/>
      <c r="F272" s="14">
        <f t="shared" si="6"/>
        <v>0.5262042605089248</v>
      </c>
    </row>
    <row r="273" spans="1:6" ht="12.75">
      <c r="A273" s="17" t="s">
        <v>2599</v>
      </c>
      <c r="B273" s="31">
        <v>7663500</v>
      </c>
      <c r="C273" s="31"/>
      <c r="D273" s="31">
        <v>4302001</v>
      </c>
      <c r="E273" s="17"/>
      <c r="F273" s="14">
        <f t="shared" si="6"/>
        <v>0.5613624323089972</v>
      </c>
    </row>
    <row r="274" spans="1:6" ht="12.75">
      <c r="A274" s="17" t="s">
        <v>2600</v>
      </c>
      <c r="B274" s="31">
        <v>144187900</v>
      </c>
      <c r="C274" s="31"/>
      <c r="D274" s="31">
        <v>70892834</v>
      </c>
      <c r="E274" s="17"/>
      <c r="F274" s="14">
        <f t="shared" si="6"/>
        <v>0.4916697864383905</v>
      </c>
    </row>
    <row r="275" spans="1:6" ht="12.75">
      <c r="A275" s="17" t="s">
        <v>2601</v>
      </c>
      <c r="B275" s="31">
        <v>9219500</v>
      </c>
      <c r="C275" s="31"/>
      <c r="D275" s="31">
        <v>3673400</v>
      </c>
      <c r="E275" s="17"/>
      <c r="F275" s="14">
        <f t="shared" si="6"/>
        <v>0.3984380931720809</v>
      </c>
    </row>
    <row r="276" spans="1:6" ht="12.75">
      <c r="A276" s="17" t="s">
        <v>2602</v>
      </c>
      <c r="B276" s="31">
        <v>49655200</v>
      </c>
      <c r="C276" s="31"/>
      <c r="D276" s="31">
        <v>30912701</v>
      </c>
      <c r="E276" s="17"/>
      <c r="F276" s="14">
        <f t="shared" si="6"/>
        <v>0.6225471048349418</v>
      </c>
    </row>
    <row r="277" spans="1:6" ht="12.75">
      <c r="A277" s="17" t="s">
        <v>2603</v>
      </c>
      <c r="B277" s="31">
        <v>6242100</v>
      </c>
      <c r="C277" s="31"/>
      <c r="D277" s="31">
        <v>3494532</v>
      </c>
      <c r="E277" s="17"/>
      <c r="F277" s="14">
        <f t="shared" si="6"/>
        <v>0.559832748594223</v>
      </c>
    </row>
    <row r="278" spans="1:6" ht="12.75">
      <c r="A278" s="17" t="s">
        <v>2604</v>
      </c>
      <c r="B278" s="31">
        <v>59993900</v>
      </c>
      <c r="C278" s="31"/>
      <c r="D278" s="31">
        <v>35031425</v>
      </c>
      <c r="E278" s="17"/>
      <c r="F278" s="14">
        <f t="shared" si="6"/>
        <v>0.5839164481722309</v>
      </c>
    </row>
    <row r="279" spans="1:6" ht="12.75">
      <c r="A279" s="17" t="s">
        <v>2605</v>
      </c>
      <c r="B279" s="31">
        <v>52471400</v>
      </c>
      <c r="C279" s="31"/>
      <c r="D279" s="31">
        <v>25760457</v>
      </c>
      <c r="E279" s="17"/>
      <c r="F279" s="14">
        <f t="shared" si="6"/>
        <v>0.49094281837343773</v>
      </c>
    </row>
    <row r="280" spans="1:6" ht="12.75">
      <c r="A280" s="17" t="s">
        <v>2606</v>
      </c>
      <c r="B280" s="31">
        <v>111116000</v>
      </c>
      <c r="C280" s="31"/>
      <c r="D280" s="31">
        <v>56002600</v>
      </c>
      <c r="E280" s="17"/>
      <c r="F280" s="14">
        <f t="shared" si="6"/>
        <v>0.5040012239461463</v>
      </c>
    </row>
    <row r="281" spans="1:6" ht="12.75">
      <c r="A281" s="17" t="s">
        <v>2607</v>
      </c>
      <c r="B281" s="31">
        <v>6919300</v>
      </c>
      <c r="C281" s="31"/>
      <c r="D281" s="31">
        <v>3300645</v>
      </c>
      <c r="E281" s="17"/>
      <c r="F281" s="14">
        <f t="shared" si="6"/>
        <v>0.477020074284971</v>
      </c>
    </row>
    <row r="282" spans="1:6" ht="12.75">
      <c r="A282" s="17" t="s">
        <v>2608</v>
      </c>
      <c r="B282" s="31">
        <v>80228000</v>
      </c>
      <c r="C282" s="31"/>
      <c r="D282" s="31">
        <v>38743305</v>
      </c>
      <c r="E282" s="17"/>
      <c r="F282" s="14">
        <f t="shared" si="6"/>
        <v>0.48291500473650095</v>
      </c>
    </row>
    <row r="283" spans="1:6" ht="12.75">
      <c r="A283" s="17" t="s">
        <v>1642</v>
      </c>
      <c r="B283" s="31">
        <v>6609300</v>
      </c>
      <c r="C283" s="31"/>
      <c r="D283" s="31">
        <v>4001930</v>
      </c>
      <c r="E283" s="17"/>
      <c r="F283" s="14">
        <f t="shared" si="6"/>
        <v>0.6054998260027536</v>
      </c>
    </row>
    <row r="284" spans="1:6" ht="12.75">
      <c r="A284" s="17" t="s">
        <v>2609</v>
      </c>
      <c r="B284" s="31">
        <v>119828500</v>
      </c>
      <c r="C284" s="31"/>
      <c r="D284" s="31">
        <v>59112265</v>
      </c>
      <c r="E284" s="17"/>
      <c r="F284" s="14">
        <f t="shared" si="6"/>
        <v>0.49330722657798437</v>
      </c>
    </row>
    <row r="285" spans="1:6" ht="12.75">
      <c r="A285" s="17" t="s">
        <v>2610</v>
      </c>
      <c r="B285" s="31">
        <v>28824700</v>
      </c>
      <c r="C285" s="31"/>
      <c r="D285" s="31">
        <v>16227821</v>
      </c>
      <c r="E285" s="17"/>
      <c r="F285" s="14">
        <f t="shared" si="6"/>
        <v>0.5629831706834764</v>
      </c>
    </row>
    <row r="286" spans="1:6" ht="12.75">
      <c r="A286" s="17" t="s">
        <v>2611</v>
      </c>
      <c r="B286" s="31">
        <v>16689400</v>
      </c>
      <c r="C286" s="31"/>
      <c r="D286" s="31">
        <v>9566908</v>
      </c>
      <c r="E286" s="17"/>
      <c r="F286" s="14">
        <f t="shared" si="6"/>
        <v>0.5732325907462221</v>
      </c>
    </row>
    <row r="287" spans="1:6" ht="12.75">
      <c r="A287" s="17" t="s">
        <v>2612</v>
      </c>
      <c r="B287" s="31">
        <v>24853900</v>
      </c>
      <c r="C287" s="31"/>
      <c r="D287" s="31">
        <v>12936826</v>
      </c>
      <c r="E287" s="17"/>
      <c r="F287" s="14">
        <f t="shared" si="6"/>
        <v>0.5205149292465167</v>
      </c>
    </row>
    <row r="288" spans="1:6" ht="12.75">
      <c r="A288" s="17" t="s">
        <v>2613</v>
      </c>
      <c r="B288" s="31">
        <v>15189000</v>
      </c>
      <c r="C288" s="31"/>
      <c r="D288" s="31">
        <v>8264728</v>
      </c>
      <c r="E288" s="17"/>
      <c r="F288" s="14">
        <f t="shared" si="6"/>
        <v>0.5441258805714662</v>
      </c>
    </row>
    <row r="289" spans="1:6" ht="12.75">
      <c r="A289" s="17" t="s">
        <v>2614</v>
      </c>
      <c r="B289" s="31">
        <v>80651000</v>
      </c>
      <c r="C289" s="31"/>
      <c r="D289" s="31">
        <v>32555963</v>
      </c>
      <c r="E289" s="17"/>
      <c r="F289" s="14">
        <f t="shared" si="6"/>
        <v>0.4036647158745707</v>
      </c>
    </row>
    <row r="290" spans="1:6" ht="12.75">
      <c r="A290" s="17" t="s">
        <v>2615</v>
      </c>
      <c r="B290" s="31">
        <v>29560900</v>
      </c>
      <c r="C290" s="31"/>
      <c r="D290" s="31">
        <v>13540802</v>
      </c>
      <c r="E290" s="17"/>
      <c r="F290" s="14">
        <f t="shared" si="6"/>
        <v>0.45806460561078993</v>
      </c>
    </row>
    <row r="291" spans="1:6" ht="12.75">
      <c r="A291" s="17" t="s">
        <v>2616</v>
      </c>
      <c r="B291" s="31">
        <v>54691700</v>
      </c>
      <c r="C291" s="31"/>
      <c r="D291" s="31">
        <v>24217416</v>
      </c>
      <c r="E291" s="17"/>
      <c r="F291" s="14">
        <f t="shared" si="6"/>
        <v>0.4427987427708409</v>
      </c>
    </row>
    <row r="292" spans="1:6" ht="12.75">
      <c r="A292" s="17" t="s">
        <v>2617</v>
      </c>
      <c r="B292" s="31">
        <v>34077800</v>
      </c>
      <c r="C292" s="31"/>
      <c r="D292" s="31">
        <v>18926623</v>
      </c>
      <c r="E292" s="17"/>
      <c r="F292" s="14">
        <f t="shared" si="6"/>
        <v>0.5553945090352077</v>
      </c>
    </row>
    <row r="293" spans="1:6" ht="12.75">
      <c r="A293" s="17" t="s">
        <v>2618</v>
      </c>
      <c r="B293" s="31">
        <v>13361300</v>
      </c>
      <c r="C293" s="31"/>
      <c r="D293" s="31">
        <v>7232795</v>
      </c>
      <c r="E293" s="17"/>
      <c r="F293" s="14">
        <f t="shared" si="6"/>
        <v>0.5413241974957527</v>
      </c>
    </row>
    <row r="294" spans="1:6" ht="12.75">
      <c r="A294" s="17" t="s">
        <v>2619</v>
      </c>
      <c r="B294" s="31">
        <v>1349300</v>
      </c>
      <c r="C294" s="31"/>
      <c r="D294" s="31">
        <v>152480</v>
      </c>
      <c r="E294" s="17"/>
      <c r="F294" s="14">
        <f t="shared" si="6"/>
        <v>0.1130067442377529</v>
      </c>
    </row>
    <row r="295" spans="1:6" ht="12.75">
      <c r="A295" s="40" t="s">
        <v>2620</v>
      </c>
      <c r="B295" s="31"/>
      <c r="C295" s="31"/>
      <c r="D295" s="31"/>
      <c r="E295" s="17"/>
      <c r="F295" s="14"/>
    </row>
    <row r="296" spans="1:6" ht="12.75">
      <c r="A296" s="17" t="s">
        <v>2621</v>
      </c>
      <c r="B296" s="31">
        <v>21134500</v>
      </c>
      <c r="C296" s="31"/>
      <c r="D296" s="31">
        <v>3002080</v>
      </c>
      <c r="E296" s="17"/>
      <c r="F296" s="14">
        <f>SUM(D296/B296)</f>
        <v>0.14204641699590717</v>
      </c>
    </row>
    <row r="297" spans="1:6" ht="12.75">
      <c r="A297" s="40" t="s">
        <v>2620</v>
      </c>
      <c r="B297" s="31"/>
      <c r="C297" s="31"/>
      <c r="D297" s="31"/>
      <c r="E297" s="17"/>
      <c r="F297" s="14"/>
    </row>
    <row r="298" spans="1:6" ht="12.75">
      <c r="A298" s="8" t="s">
        <v>2622</v>
      </c>
      <c r="B298" s="37">
        <f>SUM(B299:B301)</f>
        <v>417673700</v>
      </c>
      <c r="C298" s="37"/>
      <c r="D298" s="37">
        <f>SUM(D299:D301)</f>
        <v>101076730</v>
      </c>
      <c r="E298" s="39"/>
      <c r="F298" s="10">
        <f>SUM(D298/B298)</f>
        <v>0.24199926880720524</v>
      </c>
    </row>
    <row r="299" spans="1:6" ht="12.75">
      <c r="A299" s="17" t="s">
        <v>2623</v>
      </c>
      <c r="B299" s="31">
        <v>32565600</v>
      </c>
      <c r="C299" s="31"/>
      <c r="D299" s="31">
        <v>18128080</v>
      </c>
      <c r="E299" s="17"/>
      <c r="F299" s="14">
        <f>SUM(D299/B299)</f>
        <v>0.5566634731127325</v>
      </c>
    </row>
    <row r="300" spans="1:6" ht="12.75">
      <c r="A300" s="17" t="s">
        <v>2624</v>
      </c>
      <c r="B300" s="31">
        <v>99839600</v>
      </c>
      <c r="C300" s="31"/>
      <c r="D300" s="31">
        <v>42136261</v>
      </c>
      <c r="E300" s="17"/>
      <c r="F300" s="14">
        <f>SUM(D300/B300)</f>
        <v>0.42203956145657634</v>
      </c>
    </row>
    <row r="301" spans="1:6" ht="12.75">
      <c r="A301" s="17" t="s">
        <v>2625</v>
      </c>
      <c r="B301" s="31">
        <v>285268500</v>
      </c>
      <c r="C301" s="31"/>
      <c r="D301" s="31">
        <v>40812389</v>
      </c>
      <c r="E301" s="17"/>
      <c r="F301" s="14">
        <f>SUM(D301/B301)</f>
        <v>0.1430665811332131</v>
      </c>
    </row>
    <row r="302" spans="1:6" ht="12.75">
      <c r="A302" s="40" t="s">
        <v>2626</v>
      </c>
      <c r="B302" s="31"/>
      <c r="C302" s="31"/>
      <c r="D302" s="31"/>
      <c r="E302" s="17"/>
      <c r="F302" s="14"/>
    </row>
    <row r="305" spans="1:6" ht="12.75">
      <c r="A305" s="1" t="s">
        <v>2577</v>
      </c>
      <c r="B305" s="2"/>
      <c r="C305" s="2"/>
      <c r="D305" s="2"/>
      <c r="E305" s="2"/>
      <c r="F305" s="14"/>
    </row>
    <row r="306" spans="1:6" ht="12.75">
      <c r="A306" s="3"/>
      <c r="B306" s="17"/>
      <c r="C306" s="17"/>
      <c r="D306" s="17"/>
      <c r="E306" s="17"/>
      <c r="F306" s="14"/>
    </row>
    <row r="307" spans="1:6" ht="12.75">
      <c r="A307" s="4" t="s">
        <v>1448</v>
      </c>
      <c r="B307" s="5">
        <v>2002</v>
      </c>
      <c r="C307" s="5" t="s">
        <v>1449</v>
      </c>
      <c r="D307" s="5">
        <v>2002</v>
      </c>
      <c r="E307" s="4"/>
      <c r="F307" s="14"/>
    </row>
    <row r="308" spans="1:6" ht="13.5" thickBot="1">
      <c r="A308" s="25" t="s">
        <v>1450</v>
      </c>
      <c r="B308" s="24" t="s">
        <v>1451</v>
      </c>
      <c r="C308" s="25"/>
      <c r="D308" s="25" t="s">
        <v>1452</v>
      </c>
      <c r="E308" s="25"/>
      <c r="F308" s="36" t="s">
        <v>1453</v>
      </c>
    </row>
    <row r="309" spans="1:6" ht="12.75">
      <c r="A309" s="4"/>
      <c r="B309" s="4"/>
      <c r="C309" s="4"/>
      <c r="D309" s="4"/>
      <c r="E309" s="4"/>
      <c r="F309" s="14"/>
    </row>
    <row r="310" spans="1:6" ht="12.75">
      <c r="A310" s="8" t="s">
        <v>2627</v>
      </c>
      <c r="B310" s="37">
        <f>SUM(B311:B313)</f>
        <v>155554000</v>
      </c>
      <c r="C310" s="37"/>
      <c r="D310" s="37">
        <f>SUM(D311:D313)</f>
        <v>72155307</v>
      </c>
      <c r="E310" s="39"/>
      <c r="F310" s="10">
        <f>SUM(D310/B310)</f>
        <v>0.463860183601836</v>
      </c>
    </row>
    <row r="311" spans="1:6" ht="12.75">
      <c r="A311" s="17" t="s">
        <v>56</v>
      </c>
      <c r="B311" s="31">
        <v>79069500</v>
      </c>
      <c r="C311" s="31"/>
      <c r="D311" s="31">
        <v>36928649</v>
      </c>
      <c r="E311" s="17"/>
      <c r="F311" s="14">
        <f>SUM(D311/B311)</f>
        <v>0.4670403758718596</v>
      </c>
    </row>
    <row r="312" spans="1:6" ht="12.75">
      <c r="A312" s="17" t="s">
        <v>930</v>
      </c>
      <c r="B312" s="31">
        <v>41411900</v>
      </c>
      <c r="C312" s="31"/>
      <c r="D312" s="31">
        <v>24472838</v>
      </c>
      <c r="E312" s="17"/>
      <c r="F312" s="14">
        <f>SUM(D312/B312)</f>
        <v>0.5909614869155967</v>
      </c>
    </row>
    <row r="313" spans="1:6" ht="12.75">
      <c r="A313" s="17" t="s">
        <v>931</v>
      </c>
      <c r="B313" s="31">
        <v>35072600</v>
      </c>
      <c r="C313" s="31"/>
      <c r="D313" s="31">
        <v>10753820</v>
      </c>
      <c r="E313" s="17"/>
      <c r="F313" s="14">
        <f>SUM(D313/B313)</f>
        <v>0.3066159908304488</v>
      </c>
    </row>
    <row r="314" spans="1:6" ht="12.75">
      <c r="A314" s="40" t="s">
        <v>932</v>
      </c>
      <c r="B314" s="31"/>
      <c r="C314" s="31"/>
      <c r="D314" s="31"/>
      <c r="E314" s="17"/>
      <c r="F314" s="14"/>
    </row>
    <row r="315" spans="1:6" ht="12.75">
      <c r="A315" s="17"/>
      <c r="B315" s="31"/>
      <c r="C315" s="31"/>
      <c r="D315" s="31"/>
      <c r="E315" s="17"/>
      <c r="F315" s="14"/>
    </row>
    <row r="316" spans="1:6" ht="15.75">
      <c r="A316" s="23" t="s">
        <v>2567</v>
      </c>
      <c r="B316" s="37">
        <f>+B257+B265+B298+B310</f>
        <v>1896313800</v>
      </c>
      <c r="C316" s="41"/>
      <c r="D316" s="37">
        <f>+D257+D265+D298+D310</f>
        <v>824764487</v>
      </c>
      <c r="E316" s="39"/>
      <c r="F316" s="10">
        <f>SUM(D316/B316)</f>
        <v>0.4349303828300991</v>
      </c>
    </row>
    <row r="317" spans="1:6" ht="12.75">
      <c r="A317" s="4"/>
      <c r="B317" s="4"/>
      <c r="C317" s="4"/>
      <c r="D317" s="4"/>
      <c r="E317" s="4"/>
      <c r="F317" s="14"/>
    </row>
    <row r="318" spans="1:6" ht="12.75">
      <c r="A318" s="17" t="s">
        <v>933</v>
      </c>
      <c r="B318" s="17" t="s">
        <v>934</v>
      </c>
      <c r="C318" s="17"/>
      <c r="D318" s="17"/>
      <c r="E318" s="38" t="s">
        <v>935</v>
      </c>
      <c r="F318" s="14"/>
    </row>
    <row r="319" spans="1:6" ht="12.75">
      <c r="A319" s="17" t="s">
        <v>936</v>
      </c>
      <c r="B319" s="17" t="s">
        <v>934</v>
      </c>
      <c r="C319" s="17"/>
      <c r="D319" s="17"/>
      <c r="E319" s="38" t="s">
        <v>935</v>
      </c>
      <c r="F319" s="14"/>
    </row>
    <row r="320" spans="1:6" ht="12.75">
      <c r="A320" s="17" t="s">
        <v>937</v>
      </c>
      <c r="B320" s="17" t="s">
        <v>934</v>
      </c>
      <c r="C320" s="17"/>
      <c r="D320" s="17"/>
      <c r="E320" s="38" t="s">
        <v>935</v>
      </c>
      <c r="F320" s="14"/>
    </row>
    <row r="321" spans="1:6" ht="12.75">
      <c r="A321" s="17" t="s">
        <v>938</v>
      </c>
      <c r="B321" s="17" t="s">
        <v>939</v>
      </c>
      <c r="C321" s="17"/>
      <c r="D321" s="17"/>
      <c r="E321" s="38" t="s">
        <v>940</v>
      </c>
      <c r="F321" s="14"/>
    </row>
    <row r="322" spans="1:6" ht="12.75">
      <c r="A322" s="17" t="s">
        <v>941</v>
      </c>
      <c r="B322" s="17" t="s">
        <v>939</v>
      </c>
      <c r="C322" s="17"/>
      <c r="D322" s="17"/>
      <c r="E322" s="38" t="s">
        <v>940</v>
      </c>
      <c r="F322" s="14"/>
    </row>
    <row r="323" spans="1:6" ht="12.75">
      <c r="A323" s="17" t="s">
        <v>942</v>
      </c>
      <c r="B323" s="17" t="s">
        <v>2628</v>
      </c>
      <c r="C323" s="17"/>
      <c r="D323" s="17"/>
      <c r="E323" s="38" t="s">
        <v>940</v>
      </c>
      <c r="F323" s="14"/>
    </row>
    <row r="324" spans="1:6" ht="12.75">
      <c r="A324" s="17" t="s">
        <v>2629</v>
      </c>
      <c r="B324" s="17" t="s">
        <v>2628</v>
      </c>
      <c r="C324" s="17"/>
      <c r="D324" s="17"/>
      <c r="E324" s="38" t="s">
        <v>940</v>
      </c>
      <c r="F324" s="14"/>
    </row>
    <row r="325" spans="1:6" ht="12.75">
      <c r="A325" s="17" t="s">
        <v>2630</v>
      </c>
      <c r="B325" s="17" t="s">
        <v>2628</v>
      </c>
      <c r="C325" s="17"/>
      <c r="D325" s="17"/>
      <c r="E325" s="38" t="s">
        <v>940</v>
      </c>
      <c r="F325" s="14"/>
    </row>
    <row r="326" spans="1:6" ht="12.75">
      <c r="A326" s="17" t="s">
        <v>2631</v>
      </c>
      <c r="B326" s="17" t="s">
        <v>2628</v>
      </c>
      <c r="C326" s="17"/>
      <c r="D326" s="17"/>
      <c r="E326" s="38" t="s">
        <v>940</v>
      </c>
      <c r="F326" s="14"/>
    </row>
    <row r="327" spans="1:6" ht="12.75">
      <c r="A327" s="17" t="s">
        <v>2632</v>
      </c>
      <c r="B327" s="17" t="s">
        <v>2633</v>
      </c>
      <c r="C327" s="17"/>
      <c r="D327" s="17"/>
      <c r="E327" s="38" t="s">
        <v>2634</v>
      </c>
      <c r="F327" s="14"/>
    </row>
    <row r="328" spans="1:6" ht="12.75">
      <c r="A328" s="17"/>
      <c r="B328" s="17"/>
      <c r="C328" s="17"/>
      <c r="D328" s="17"/>
      <c r="E328" s="17"/>
      <c r="F328" s="14"/>
    </row>
    <row r="329" spans="1:6" ht="12.75">
      <c r="A329" s="1" t="s">
        <v>2635</v>
      </c>
      <c r="B329" s="2"/>
      <c r="C329" s="2"/>
      <c r="D329" s="2"/>
      <c r="E329" s="2"/>
      <c r="F329" s="14"/>
    </row>
    <row r="330" spans="1:6" ht="12.75">
      <c r="A330" s="3"/>
      <c r="B330" s="17"/>
      <c r="C330" s="17"/>
      <c r="D330" s="17"/>
      <c r="E330" s="17"/>
      <c r="F330" s="14"/>
    </row>
    <row r="331" spans="1:6" ht="12.75">
      <c r="A331" s="4" t="s">
        <v>1448</v>
      </c>
      <c r="B331" s="5">
        <v>2002</v>
      </c>
      <c r="C331" s="5" t="s">
        <v>1449</v>
      </c>
      <c r="D331" s="5">
        <v>2002</v>
      </c>
      <c r="E331" s="4"/>
      <c r="F331" s="14"/>
    </row>
    <row r="332" spans="1:6" ht="13.5" thickBot="1">
      <c r="A332" s="25" t="s">
        <v>1450</v>
      </c>
      <c r="B332" s="24" t="s">
        <v>1451</v>
      </c>
      <c r="C332" s="25"/>
      <c r="D332" s="25" t="s">
        <v>1452</v>
      </c>
      <c r="E332" s="25"/>
      <c r="F332" s="36" t="s">
        <v>1453</v>
      </c>
    </row>
    <row r="333" spans="1:6" ht="12.75">
      <c r="A333" s="17"/>
      <c r="B333" s="31"/>
      <c r="C333" s="31"/>
      <c r="D333" s="31"/>
      <c r="E333" s="17"/>
      <c r="F333" s="14"/>
    </row>
    <row r="334" spans="1:6" ht="12.75">
      <c r="A334" s="8" t="s">
        <v>2636</v>
      </c>
      <c r="B334" s="37">
        <v>187655400</v>
      </c>
      <c r="C334" s="42"/>
      <c r="D334" s="37">
        <v>89190958</v>
      </c>
      <c r="E334" s="39"/>
      <c r="F334" s="10">
        <f aca="true" t="shared" si="7" ref="F334:F362">SUM(D334/B334)</f>
        <v>0.47529118799672165</v>
      </c>
    </row>
    <row r="335" spans="1:6" ht="12.75">
      <c r="A335" s="8" t="s">
        <v>2637</v>
      </c>
      <c r="B335" s="37">
        <f>SUM(B336:B340)</f>
        <v>648140600</v>
      </c>
      <c r="C335" s="37"/>
      <c r="D335" s="37">
        <f>SUM(D336:D340)</f>
        <v>252428230</v>
      </c>
      <c r="E335" s="39"/>
      <c r="F335" s="10">
        <f t="shared" si="7"/>
        <v>0.3894652333151171</v>
      </c>
    </row>
    <row r="336" spans="1:6" ht="12.75">
      <c r="A336" s="17" t="s">
        <v>2638</v>
      </c>
      <c r="B336" s="31">
        <v>122822400</v>
      </c>
      <c r="C336" s="31"/>
      <c r="D336" s="31">
        <v>59528731</v>
      </c>
      <c r="E336" s="17"/>
      <c r="F336" s="14">
        <f t="shared" si="7"/>
        <v>0.4846732436428534</v>
      </c>
    </row>
    <row r="337" spans="1:6" ht="12.75">
      <c r="A337" s="17" t="s">
        <v>2639</v>
      </c>
      <c r="B337" s="31">
        <v>88306200</v>
      </c>
      <c r="C337" s="31"/>
      <c r="D337" s="31">
        <v>36392808</v>
      </c>
      <c r="E337" s="17"/>
      <c r="F337" s="14">
        <f t="shared" si="7"/>
        <v>0.41212064385060165</v>
      </c>
    </row>
    <row r="338" spans="1:6" ht="12.75">
      <c r="A338" s="17" t="s">
        <v>2640</v>
      </c>
      <c r="B338" s="31">
        <v>325532800</v>
      </c>
      <c r="C338" s="31"/>
      <c r="D338" s="31">
        <v>112724527</v>
      </c>
      <c r="E338" s="17"/>
      <c r="F338" s="14">
        <f t="shared" si="7"/>
        <v>0.34627701724680277</v>
      </c>
    </row>
    <row r="339" spans="1:6" ht="12.75">
      <c r="A339" s="17" t="s">
        <v>2641</v>
      </c>
      <c r="B339" s="31">
        <v>99921300</v>
      </c>
      <c r="C339" s="31"/>
      <c r="D339" s="31">
        <v>39254878</v>
      </c>
      <c r="E339" s="17"/>
      <c r="F339" s="14">
        <f t="shared" si="7"/>
        <v>0.3928579592139013</v>
      </c>
    </row>
    <row r="340" spans="1:6" ht="12.75">
      <c r="A340" s="17" t="s">
        <v>2642</v>
      </c>
      <c r="B340" s="31">
        <v>11557900</v>
      </c>
      <c r="C340" s="31"/>
      <c r="D340" s="31">
        <v>4527286</v>
      </c>
      <c r="E340" s="17"/>
      <c r="F340" s="14">
        <f t="shared" si="7"/>
        <v>0.391704894487753</v>
      </c>
    </row>
    <row r="341" spans="1:6" ht="12.75">
      <c r="A341" s="8" t="s">
        <v>2643</v>
      </c>
      <c r="B341" s="37">
        <f>SUM(B342:B345)</f>
        <v>533730200</v>
      </c>
      <c r="C341" s="37"/>
      <c r="D341" s="37">
        <f>SUM(D342:D345)</f>
        <v>183454495</v>
      </c>
      <c r="E341" s="39"/>
      <c r="F341" s="10">
        <f t="shared" si="7"/>
        <v>0.34372140643343774</v>
      </c>
    </row>
    <row r="342" spans="1:6" ht="12.75">
      <c r="A342" s="17" t="s">
        <v>2644</v>
      </c>
      <c r="B342" s="31">
        <v>175056700</v>
      </c>
      <c r="C342" s="31"/>
      <c r="D342" s="31">
        <v>54653050</v>
      </c>
      <c r="E342" s="17"/>
      <c r="F342" s="14">
        <f t="shared" si="7"/>
        <v>0.3122019894125732</v>
      </c>
    </row>
    <row r="343" spans="1:6" ht="12.75">
      <c r="A343" s="17" t="s">
        <v>2645</v>
      </c>
      <c r="B343" s="31">
        <v>39799400</v>
      </c>
      <c r="C343" s="31"/>
      <c r="D343" s="31">
        <v>13188240</v>
      </c>
      <c r="E343" s="17"/>
      <c r="F343" s="14">
        <f t="shared" si="7"/>
        <v>0.3313678095649683</v>
      </c>
    </row>
    <row r="344" spans="1:6" ht="12.75">
      <c r="A344" s="17" t="s">
        <v>2646</v>
      </c>
      <c r="B344" s="31">
        <v>275768400</v>
      </c>
      <c r="C344" s="31"/>
      <c r="D344" s="31">
        <v>100544605</v>
      </c>
      <c r="E344" s="17"/>
      <c r="F344" s="14">
        <f t="shared" si="7"/>
        <v>0.36459799237331036</v>
      </c>
    </row>
    <row r="345" spans="1:6" ht="12.75">
      <c r="A345" s="17" t="s">
        <v>2647</v>
      </c>
      <c r="B345" s="31">
        <v>43105700</v>
      </c>
      <c r="C345" s="31"/>
      <c r="D345" s="31">
        <v>15068600</v>
      </c>
      <c r="E345" s="17"/>
      <c r="F345" s="14">
        <f t="shared" si="7"/>
        <v>0.3495732582929868</v>
      </c>
    </row>
    <row r="346" spans="1:6" ht="12.75">
      <c r="A346" s="8" t="s">
        <v>2648</v>
      </c>
      <c r="B346" s="37">
        <f>SUM(B347:B353)</f>
        <v>228666900</v>
      </c>
      <c r="C346" s="37"/>
      <c r="D346" s="37">
        <f>SUM(D347:D353)</f>
        <v>115798678</v>
      </c>
      <c r="E346" s="39"/>
      <c r="F346" s="10">
        <f t="shared" si="7"/>
        <v>0.5064076960854413</v>
      </c>
    </row>
    <row r="347" spans="1:6" ht="12.75">
      <c r="A347" s="17" t="s">
        <v>2649</v>
      </c>
      <c r="B347" s="31">
        <v>119192200</v>
      </c>
      <c r="C347" s="31"/>
      <c r="D347" s="31">
        <v>63614733</v>
      </c>
      <c r="E347" s="17"/>
      <c r="F347" s="14">
        <f t="shared" si="7"/>
        <v>0.5337155703141648</v>
      </c>
    </row>
    <row r="348" spans="1:6" ht="12.75">
      <c r="A348" s="17" t="s">
        <v>2650</v>
      </c>
      <c r="B348" s="31">
        <v>57578300</v>
      </c>
      <c r="C348" s="31"/>
      <c r="D348" s="31">
        <v>26004556</v>
      </c>
      <c r="E348" s="17"/>
      <c r="F348" s="14">
        <f t="shared" si="7"/>
        <v>0.4516381345055342</v>
      </c>
    </row>
    <row r="349" spans="1:6" ht="12.75">
      <c r="A349" s="17" t="s">
        <v>2651</v>
      </c>
      <c r="B349" s="31">
        <v>2896400</v>
      </c>
      <c r="C349" s="31"/>
      <c r="D349" s="31">
        <v>1564777</v>
      </c>
      <c r="E349" s="17"/>
      <c r="F349" s="14">
        <f t="shared" si="7"/>
        <v>0.5402489297058417</v>
      </c>
    </row>
    <row r="350" spans="1:6" ht="12.75">
      <c r="A350" s="17" t="s">
        <v>2652</v>
      </c>
      <c r="B350" s="31">
        <v>1815000</v>
      </c>
      <c r="C350" s="31"/>
      <c r="D350" s="31">
        <v>1230114</v>
      </c>
      <c r="E350" s="17"/>
      <c r="F350" s="14">
        <f t="shared" si="7"/>
        <v>0.6777487603305785</v>
      </c>
    </row>
    <row r="351" spans="1:6" ht="12.75">
      <c r="A351" s="17" t="s">
        <v>2653</v>
      </c>
      <c r="B351" s="31">
        <v>20284200</v>
      </c>
      <c r="C351" s="31"/>
      <c r="D351" s="31">
        <v>9962711</v>
      </c>
      <c r="E351" s="17"/>
      <c r="F351" s="14">
        <f t="shared" si="7"/>
        <v>0.49115622011220555</v>
      </c>
    </row>
    <row r="352" spans="1:6" ht="12.75">
      <c r="A352" s="17" t="s">
        <v>2654</v>
      </c>
      <c r="B352" s="31">
        <v>5879800</v>
      </c>
      <c r="C352" s="31"/>
      <c r="D352" s="31">
        <v>2838755</v>
      </c>
      <c r="E352" s="17"/>
      <c r="F352" s="14">
        <f t="shared" si="7"/>
        <v>0.4827978842817783</v>
      </c>
    </row>
    <row r="353" spans="1:6" ht="12.75">
      <c r="A353" s="17" t="s">
        <v>2655</v>
      </c>
      <c r="B353" s="31">
        <v>21021000</v>
      </c>
      <c r="C353" s="31"/>
      <c r="D353" s="31">
        <v>10583032</v>
      </c>
      <c r="E353" s="17"/>
      <c r="F353" s="14">
        <f t="shared" si="7"/>
        <v>0.5034504543075972</v>
      </c>
    </row>
    <row r="354" spans="1:6" ht="12.75">
      <c r="A354" s="8" t="s">
        <v>2656</v>
      </c>
      <c r="B354" s="37">
        <f>SUM(B355:B362)</f>
        <v>579981900</v>
      </c>
      <c r="C354" s="37"/>
      <c r="D354" s="37">
        <f>SUM(D355:D362)</f>
        <v>220692046</v>
      </c>
      <c r="E354" s="39"/>
      <c r="F354" s="10">
        <f t="shared" si="7"/>
        <v>0.3805154022910025</v>
      </c>
    </row>
    <row r="355" spans="1:6" ht="12.75">
      <c r="A355" s="17" t="s">
        <v>2657</v>
      </c>
      <c r="B355" s="31">
        <v>277549900</v>
      </c>
      <c r="C355" s="31"/>
      <c r="D355" s="31">
        <v>104261766</v>
      </c>
      <c r="E355" s="17"/>
      <c r="F355" s="14">
        <f t="shared" si="7"/>
        <v>0.37565052626572737</v>
      </c>
    </row>
    <row r="356" spans="1:6" ht="12.75">
      <c r="A356" s="17" t="s">
        <v>2658</v>
      </c>
      <c r="B356" s="31">
        <v>5881000</v>
      </c>
      <c r="C356" s="31"/>
      <c r="D356" s="31">
        <v>2489000</v>
      </c>
      <c r="E356" s="17"/>
      <c r="F356" s="14">
        <f t="shared" si="7"/>
        <v>0.4232273422887264</v>
      </c>
    </row>
    <row r="357" spans="1:6" ht="12.75">
      <c r="A357" s="17" t="s">
        <v>2659</v>
      </c>
      <c r="B357" s="31">
        <v>55532100</v>
      </c>
      <c r="C357" s="31"/>
      <c r="D357" s="31">
        <v>26222929</v>
      </c>
      <c r="E357" s="17"/>
      <c r="F357" s="14">
        <f t="shared" si="7"/>
        <v>0.4722120899443745</v>
      </c>
    </row>
    <row r="358" spans="1:6" ht="12.75">
      <c r="A358" s="17" t="s">
        <v>2660</v>
      </c>
      <c r="B358" s="31">
        <v>23302400</v>
      </c>
      <c r="C358" s="31"/>
      <c r="D358" s="31">
        <v>7743767</v>
      </c>
      <c r="E358" s="17"/>
      <c r="F358" s="14">
        <f t="shared" si="7"/>
        <v>0.33231628501785226</v>
      </c>
    </row>
    <row r="359" spans="1:6" ht="12.75">
      <c r="A359" s="17" t="s">
        <v>2661</v>
      </c>
      <c r="B359" s="31">
        <v>92058400</v>
      </c>
      <c r="C359" s="31"/>
      <c r="D359" s="31">
        <v>35007450</v>
      </c>
      <c r="E359" s="17"/>
      <c r="F359" s="14">
        <f t="shared" si="7"/>
        <v>0.38027436931339237</v>
      </c>
    </row>
    <row r="360" spans="1:6" ht="12.75">
      <c r="A360" s="17" t="s">
        <v>2662</v>
      </c>
      <c r="B360" s="31">
        <v>94247800</v>
      </c>
      <c r="C360" s="31"/>
      <c r="D360" s="31">
        <v>32560669</v>
      </c>
      <c r="E360" s="17"/>
      <c r="F360" s="14">
        <f t="shared" si="7"/>
        <v>0.3454793533642165</v>
      </c>
    </row>
    <row r="361" spans="1:6" ht="12.75">
      <c r="A361" s="17" t="s">
        <v>978</v>
      </c>
      <c r="B361" s="31">
        <v>24562800</v>
      </c>
      <c r="C361" s="31"/>
      <c r="D361" s="31">
        <v>11402705</v>
      </c>
      <c r="E361" s="17"/>
      <c r="F361" s="14">
        <f t="shared" si="7"/>
        <v>0.464226594687902</v>
      </c>
    </row>
    <row r="362" spans="1:6" ht="12.75">
      <c r="A362" s="17" t="s">
        <v>979</v>
      </c>
      <c r="B362" s="31">
        <v>6847500</v>
      </c>
      <c r="C362" s="31"/>
      <c r="D362" s="31">
        <v>1003760</v>
      </c>
      <c r="E362" s="17"/>
      <c r="F362" s="14">
        <f t="shared" si="7"/>
        <v>0.14658780576852867</v>
      </c>
    </row>
    <row r="363" spans="1:6" ht="12.75">
      <c r="A363" s="40" t="s">
        <v>980</v>
      </c>
      <c r="B363" s="31"/>
      <c r="C363" s="31"/>
      <c r="D363" s="31"/>
      <c r="E363" s="17"/>
      <c r="F363" s="14"/>
    </row>
    <row r="364" spans="1:6" ht="12.75">
      <c r="A364" s="8" t="s">
        <v>981</v>
      </c>
      <c r="B364" s="37">
        <f>SUM(B365:B367)</f>
        <v>538960000</v>
      </c>
      <c r="C364" s="37"/>
      <c r="D364" s="37">
        <f>SUM(D365:D367)</f>
        <v>198558119</v>
      </c>
      <c r="E364" s="39"/>
      <c r="F364" s="10">
        <f aca="true" t="shared" si="8" ref="F364:F382">SUM(D364/B364)</f>
        <v>0.3684097502597595</v>
      </c>
    </row>
    <row r="365" spans="1:6" ht="12.75">
      <c r="A365" s="17" t="s">
        <v>982</v>
      </c>
      <c r="B365" s="31">
        <v>467049700</v>
      </c>
      <c r="C365" s="31"/>
      <c r="D365" s="31">
        <v>172647365</v>
      </c>
      <c r="E365" s="17"/>
      <c r="F365" s="14">
        <f t="shared" si="8"/>
        <v>0.36965523155244506</v>
      </c>
    </row>
    <row r="366" spans="1:6" ht="12.75">
      <c r="A366" s="17" t="s">
        <v>983</v>
      </c>
      <c r="B366" s="31">
        <v>7809900</v>
      </c>
      <c r="C366" s="31"/>
      <c r="D366" s="31">
        <v>2955150</v>
      </c>
      <c r="E366" s="17"/>
      <c r="F366" s="14">
        <f t="shared" si="8"/>
        <v>0.3783851265701225</v>
      </c>
    </row>
    <row r="367" spans="1:6" ht="12.75">
      <c r="A367" s="17" t="s">
        <v>984</v>
      </c>
      <c r="B367" s="31">
        <v>64100400</v>
      </c>
      <c r="C367" s="31"/>
      <c r="D367" s="31">
        <v>22955604</v>
      </c>
      <c r="E367" s="17"/>
      <c r="F367" s="14">
        <f t="shared" si="8"/>
        <v>0.3581195125147425</v>
      </c>
    </row>
    <row r="368" spans="1:6" ht="12.75">
      <c r="A368" s="8" t="s">
        <v>985</v>
      </c>
      <c r="B368" s="37">
        <f>SUM(B369:B371)</f>
        <v>295685200</v>
      </c>
      <c r="C368" s="37"/>
      <c r="D368" s="37">
        <f>SUM(D369:D371)</f>
        <v>109080544</v>
      </c>
      <c r="E368" s="39"/>
      <c r="F368" s="10">
        <f t="shared" si="8"/>
        <v>0.3689076896645486</v>
      </c>
    </row>
    <row r="369" spans="1:6" ht="12.75">
      <c r="A369" s="17" t="s">
        <v>986</v>
      </c>
      <c r="B369" s="31">
        <v>57677400</v>
      </c>
      <c r="C369" s="31"/>
      <c r="D369" s="31">
        <v>21633340</v>
      </c>
      <c r="E369" s="17"/>
      <c r="F369" s="14">
        <f t="shared" si="8"/>
        <v>0.3750748126649259</v>
      </c>
    </row>
    <row r="370" spans="1:6" ht="12.75">
      <c r="A370" s="17" t="s">
        <v>987</v>
      </c>
      <c r="B370" s="31">
        <v>20038500</v>
      </c>
      <c r="C370" s="31"/>
      <c r="D370" s="31">
        <v>9974354</v>
      </c>
      <c r="E370" s="17"/>
      <c r="F370" s="14">
        <f t="shared" si="8"/>
        <v>0.4977595129375951</v>
      </c>
    </row>
    <row r="371" spans="1:6" ht="12.75">
      <c r="A371" s="17" t="s">
        <v>988</v>
      </c>
      <c r="B371" s="31">
        <v>217969300</v>
      </c>
      <c r="C371" s="31"/>
      <c r="D371" s="31">
        <v>77472850</v>
      </c>
      <c r="E371" s="17"/>
      <c r="F371" s="14">
        <f t="shared" si="8"/>
        <v>0.35543009955989213</v>
      </c>
    </row>
    <row r="372" spans="1:6" ht="12.75">
      <c r="A372" s="8" t="s">
        <v>989</v>
      </c>
      <c r="B372" s="37">
        <f>SUM(B373:B375)</f>
        <v>603057300</v>
      </c>
      <c r="C372" s="37"/>
      <c r="D372" s="37">
        <f>SUM(D373:D375)</f>
        <v>216608197</v>
      </c>
      <c r="E372" s="39"/>
      <c r="F372" s="10">
        <f t="shared" si="8"/>
        <v>0.35918344243573536</v>
      </c>
    </row>
    <row r="373" spans="1:6" ht="12.75">
      <c r="A373" s="17" t="s">
        <v>990</v>
      </c>
      <c r="B373" s="31">
        <v>423923900</v>
      </c>
      <c r="C373" s="31"/>
      <c r="D373" s="31">
        <v>155135358</v>
      </c>
      <c r="E373" s="17"/>
      <c r="F373" s="14">
        <f t="shared" si="8"/>
        <v>0.3659509595943989</v>
      </c>
    </row>
    <row r="374" spans="1:6" ht="12.75">
      <c r="A374" s="17" t="s">
        <v>991</v>
      </c>
      <c r="B374" s="31">
        <v>86871700</v>
      </c>
      <c r="C374" s="31"/>
      <c r="D374" s="31">
        <v>28642809</v>
      </c>
      <c r="E374" s="17"/>
      <c r="F374" s="14">
        <f t="shared" si="8"/>
        <v>0.3297139229461378</v>
      </c>
    </row>
    <row r="375" spans="1:6" ht="12.75">
      <c r="A375" s="17" t="s">
        <v>992</v>
      </c>
      <c r="B375" s="31">
        <v>92261700</v>
      </c>
      <c r="C375" s="31"/>
      <c r="D375" s="31">
        <v>32830030</v>
      </c>
      <c r="E375" s="17"/>
      <c r="F375" s="14">
        <f t="shared" si="8"/>
        <v>0.35583595359721315</v>
      </c>
    </row>
    <row r="376" spans="1:6" ht="12.75">
      <c r="A376" s="8" t="s">
        <v>993</v>
      </c>
      <c r="B376" s="37">
        <v>42347100</v>
      </c>
      <c r="C376" s="41"/>
      <c r="D376" s="37">
        <v>23559441</v>
      </c>
      <c r="E376" s="39"/>
      <c r="F376" s="10">
        <f t="shared" si="8"/>
        <v>0.5563413079053819</v>
      </c>
    </row>
    <row r="377" spans="1:6" ht="12.75">
      <c r="A377" s="8" t="s">
        <v>994</v>
      </c>
      <c r="B377" s="37">
        <v>118316800</v>
      </c>
      <c r="C377" s="41"/>
      <c r="D377" s="37">
        <v>48948199</v>
      </c>
      <c r="E377" s="39"/>
      <c r="F377" s="10">
        <f t="shared" si="8"/>
        <v>0.41370455421377184</v>
      </c>
    </row>
    <row r="378" spans="1:6" ht="12.75">
      <c r="A378" s="8" t="s">
        <v>995</v>
      </c>
      <c r="B378" s="37">
        <f>SUM(B379:B382)</f>
        <v>224309400</v>
      </c>
      <c r="C378" s="37"/>
      <c r="D378" s="37">
        <f>SUM(D379:D382)</f>
        <v>93507548</v>
      </c>
      <c r="E378" s="39"/>
      <c r="F378" s="10">
        <f t="shared" si="8"/>
        <v>0.4168686109454174</v>
      </c>
    </row>
    <row r="379" spans="1:6" ht="12.75">
      <c r="A379" s="17" t="s">
        <v>996</v>
      </c>
      <c r="B379" s="31">
        <v>95408000</v>
      </c>
      <c r="C379" s="31"/>
      <c r="D379" s="31">
        <v>36287002</v>
      </c>
      <c r="E379" s="17"/>
      <c r="F379" s="14">
        <f t="shared" si="8"/>
        <v>0.38033500335401643</v>
      </c>
    </row>
    <row r="380" spans="1:6" ht="12.75">
      <c r="A380" s="17" t="s">
        <v>997</v>
      </c>
      <c r="B380" s="31">
        <v>12321900</v>
      </c>
      <c r="C380" s="31"/>
      <c r="D380" s="31">
        <v>4860678</v>
      </c>
      <c r="E380" s="17"/>
      <c r="F380" s="14">
        <f t="shared" si="8"/>
        <v>0.3944747157500061</v>
      </c>
    </row>
    <row r="381" spans="1:6" ht="12.75">
      <c r="A381" s="17" t="s">
        <v>998</v>
      </c>
      <c r="B381" s="31">
        <v>93076400</v>
      </c>
      <c r="C381" s="31"/>
      <c r="D381" s="31">
        <v>42239127</v>
      </c>
      <c r="E381" s="17"/>
      <c r="F381" s="14">
        <f t="shared" si="8"/>
        <v>0.4538113528241316</v>
      </c>
    </row>
    <row r="382" spans="1:6" ht="12.75">
      <c r="A382" s="17" t="s">
        <v>999</v>
      </c>
      <c r="B382" s="31">
        <v>23503100</v>
      </c>
      <c r="C382" s="31"/>
      <c r="D382" s="31">
        <v>10120741</v>
      </c>
      <c r="E382" s="17"/>
      <c r="F382" s="14">
        <f t="shared" si="8"/>
        <v>0.430613025515783</v>
      </c>
    </row>
    <row r="384" spans="1:6" ht="12.75">
      <c r="A384" s="1" t="s">
        <v>2635</v>
      </c>
      <c r="B384" s="2"/>
      <c r="C384" s="2"/>
      <c r="D384" s="2"/>
      <c r="E384" s="2"/>
      <c r="F384" s="14"/>
    </row>
    <row r="385" spans="1:6" ht="12.75">
      <c r="A385" s="3"/>
      <c r="B385" s="17"/>
      <c r="C385" s="17"/>
      <c r="D385" s="17"/>
      <c r="E385" s="17"/>
      <c r="F385" s="14"/>
    </row>
    <row r="386" spans="1:6" ht="12.75">
      <c r="A386" s="4" t="s">
        <v>1448</v>
      </c>
      <c r="B386" s="5">
        <v>2002</v>
      </c>
      <c r="C386" s="5" t="s">
        <v>1449</v>
      </c>
      <c r="D386" s="5">
        <v>2002</v>
      </c>
      <c r="E386" s="4"/>
      <c r="F386" s="14"/>
    </row>
    <row r="387" spans="1:6" ht="13.5" thickBot="1">
      <c r="A387" s="25" t="s">
        <v>1450</v>
      </c>
      <c r="B387" s="24" t="s">
        <v>1451</v>
      </c>
      <c r="C387" s="25"/>
      <c r="D387" s="25" t="s">
        <v>1452</v>
      </c>
      <c r="E387" s="25"/>
      <c r="F387" s="36" t="s">
        <v>1453</v>
      </c>
    </row>
    <row r="388" spans="1:6" ht="12.75">
      <c r="A388" s="17"/>
      <c r="B388" s="31"/>
      <c r="C388" s="31"/>
      <c r="D388" s="31"/>
      <c r="E388" s="17"/>
      <c r="F388" s="14"/>
    </row>
    <row r="389" spans="1:6" ht="12.75">
      <c r="A389" s="8" t="s">
        <v>1000</v>
      </c>
      <c r="B389" s="37">
        <f>SUM(B390:B393)</f>
        <v>346737900</v>
      </c>
      <c r="C389" s="37"/>
      <c r="D389" s="37">
        <f>SUM(D390:D393)</f>
        <v>121835509</v>
      </c>
      <c r="E389" s="39"/>
      <c r="F389" s="10">
        <f aca="true" t="shared" si="9" ref="F389:F408">SUM(D389/B389)</f>
        <v>0.3513763825644673</v>
      </c>
    </row>
    <row r="390" spans="1:6" ht="12.75">
      <c r="A390" s="17" t="s">
        <v>1001</v>
      </c>
      <c r="B390" s="31">
        <v>401900</v>
      </c>
      <c r="C390" s="31"/>
      <c r="D390" s="31">
        <v>181300</v>
      </c>
      <c r="E390" s="17"/>
      <c r="F390" s="14">
        <f t="shared" si="9"/>
        <v>0.4511072406071162</v>
      </c>
    </row>
    <row r="391" spans="1:6" ht="12.75">
      <c r="A391" s="17" t="s">
        <v>2687</v>
      </c>
      <c r="B391" s="31">
        <v>128228700</v>
      </c>
      <c r="C391" s="31"/>
      <c r="D391" s="31">
        <v>46940342</v>
      </c>
      <c r="E391" s="17"/>
      <c r="F391" s="14">
        <f t="shared" si="9"/>
        <v>0.3660673624547391</v>
      </c>
    </row>
    <row r="392" spans="1:6" ht="12.75">
      <c r="A392" s="17" t="s">
        <v>2688</v>
      </c>
      <c r="B392" s="31">
        <v>46610700</v>
      </c>
      <c r="C392" s="31"/>
      <c r="D392" s="31">
        <v>15037872</v>
      </c>
      <c r="E392" s="17"/>
      <c r="F392" s="14">
        <f t="shared" si="9"/>
        <v>0.32262703628136885</v>
      </c>
    </row>
    <row r="393" spans="1:6" ht="12.75">
      <c r="A393" s="17" t="s">
        <v>2689</v>
      </c>
      <c r="B393" s="31">
        <v>171496600</v>
      </c>
      <c r="C393" s="31"/>
      <c r="D393" s="31">
        <v>59675995</v>
      </c>
      <c r="E393" s="17"/>
      <c r="F393" s="14">
        <f t="shared" si="9"/>
        <v>0.347971883990703</v>
      </c>
    </row>
    <row r="394" spans="1:6" ht="12.75">
      <c r="A394" s="8" t="s">
        <v>2690</v>
      </c>
      <c r="B394" s="37">
        <f>SUM(B395:B397)</f>
        <v>160132700</v>
      </c>
      <c r="C394" s="37"/>
      <c r="D394" s="37">
        <f>SUM(D395:D397)</f>
        <v>71054561</v>
      </c>
      <c r="E394" s="39"/>
      <c r="F394" s="10">
        <f t="shared" si="9"/>
        <v>0.44372299349227234</v>
      </c>
    </row>
    <row r="395" spans="1:6" ht="12.75">
      <c r="A395" s="17" t="s">
        <v>2691</v>
      </c>
      <c r="B395" s="31">
        <v>13177500</v>
      </c>
      <c r="C395" s="31"/>
      <c r="D395" s="31">
        <v>6872663</v>
      </c>
      <c r="E395" s="17"/>
      <c r="F395" s="14">
        <f t="shared" si="9"/>
        <v>0.5215452855245684</v>
      </c>
    </row>
    <row r="396" spans="1:6" ht="12.75">
      <c r="A396" s="17" t="s">
        <v>2692</v>
      </c>
      <c r="B396" s="31">
        <v>68024900</v>
      </c>
      <c r="C396" s="31"/>
      <c r="D396" s="31">
        <v>32515757</v>
      </c>
      <c r="E396" s="17"/>
      <c r="F396" s="14">
        <f t="shared" si="9"/>
        <v>0.4779978654874906</v>
      </c>
    </row>
    <row r="397" spans="1:6" ht="12.75">
      <c r="A397" s="17" t="s">
        <v>2693</v>
      </c>
      <c r="B397" s="31">
        <v>78930300</v>
      </c>
      <c r="C397" s="31"/>
      <c r="D397" s="31">
        <v>31666141</v>
      </c>
      <c r="E397" s="17"/>
      <c r="F397" s="14">
        <f t="shared" si="9"/>
        <v>0.40119119020198835</v>
      </c>
    </row>
    <row r="398" spans="1:6" ht="12.75">
      <c r="A398" s="8" t="s">
        <v>2694</v>
      </c>
      <c r="B398" s="37">
        <f>SUM(B399:B404)</f>
        <v>521869800</v>
      </c>
      <c r="C398" s="37"/>
      <c r="D398" s="37">
        <f>SUM(D399:D404)</f>
        <v>226635577</v>
      </c>
      <c r="E398" s="39"/>
      <c r="F398" s="10">
        <f t="shared" si="9"/>
        <v>0.4342760914695581</v>
      </c>
    </row>
    <row r="399" spans="1:6" ht="12.75">
      <c r="A399" s="17" t="s">
        <v>2695</v>
      </c>
      <c r="B399" s="31">
        <v>1853900</v>
      </c>
      <c r="C399" s="31"/>
      <c r="D399" s="31">
        <v>988195</v>
      </c>
      <c r="E399" s="17"/>
      <c r="F399" s="14">
        <f t="shared" si="9"/>
        <v>0.5330357624467339</v>
      </c>
    </row>
    <row r="400" spans="1:6" ht="12.75">
      <c r="A400" s="17" t="s">
        <v>2696</v>
      </c>
      <c r="B400" s="31">
        <v>2748200</v>
      </c>
      <c r="C400" s="31"/>
      <c r="D400" s="31">
        <v>1416795</v>
      </c>
      <c r="E400" s="17"/>
      <c r="F400" s="14">
        <f t="shared" si="9"/>
        <v>0.5155356233170802</v>
      </c>
    </row>
    <row r="401" spans="1:6" ht="12.75">
      <c r="A401" s="17" t="s">
        <v>2697</v>
      </c>
      <c r="B401" s="31">
        <v>77353700</v>
      </c>
      <c r="C401" s="31"/>
      <c r="D401" s="31">
        <v>28524849</v>
      </c>
      <c r="E401" s="17"/>
      <c r="F401" s="14">
        <f t="shared" si="9"/>
        <v>0.36875868898320313</v>
      </c>
    </row>
    <row r="402" spans="1:6" ht="12.75">
      <c r="A402" s="17" t="s">
        <v>2698</v>
      </c>
      <c r="B402" s="31">
        <v>113786400</v>
      </c>
      <c r="C402" s="31"/>
      <c r="D402" s="31">
        <v>39978304</v>
      </c>
      <c r="E402" s="17"/>
      <c r="F402" s="14">
        <f t="shared" si="9"/>
        <v>0.35134518712253837</v>
      </c>
    </row>
    <row r="403" spans="1:6" ht="12.75">
      <c r="A403" s="17" t="s">
        <v>2699</v>
      </c>
      <c r="B403" s="31">
        <v>1658500</v>
      </c>
      <c r="C403" s="31"/>
      <c r="D403" s="31">
        <v>1211330</v>
      </c>
      <c r="E403" s="17"/>
      <c r="F403" s="14">
        <f t="shared" si="9"/>
        <v>0.7303768465480857</v>
      </c>
    </row>
    <row r="404" spans="1:6" ht="12.75">
      <c r="A404" s="17" t="s">
        <v>2700</v>
      </c>
      <c r="B404" s="31">
        <v>324469100</v>
      </c>
      <c r="C404" s="31"/>
      <c r="D404" s="31">
        <v>154516104</v>
      </c>
      <c r="E404" s="17"/>
      <c r="F404" s="14">
        <f t="shared" si="9"/>
        <v>0.476212076897307</v>
      </c>
    </row>
    <row r="405" spans="1:6" ht="12.75">
      <c r="A405" s="8" t="s">
        <v>2701</v>
      </c>
      <c r="B405" s="37">
        <f>SUM(B406:B408)</f>
        <v>151324100</v>
      </c>
      <c r="C405" s="37"/>
      <c r="D405" s="37">
        <f>SUM(D406:D408)</f>
        <v>61014625</v>
      </c>
      <c r="E405" s="39"/>
      <c r="F405" s="10">
        <f t="shared" si="9"/>
        <v>0.4032049422398679</v>
      </c>
    </row>
    <row r="406" spans="1:6" ht="12.75">
      <c r="A406" s="17" t="s">
        <v>2702</v>
      </c>
      <c r="B406" s="31">
        <v>374300</v>
      </c>
      <c r="C406" s="31"/>
      <c r="D406" s="31">
        <v>322119</v>
      </c>
      <c r="E406" s="17"/>
      <c r="F406" s="14">
        <f t="shared" si="9"/>
        <v>0.8605904354795618</v>
      </c>
    </row>
    <row r="407" spans="1:6" ht="12.75">
      <c r="A407" s="17" t="s">
        <v>2703</v>
      </c>
      <c r="B407" s="31">
        <v>55857200</v>
      </c>
      <c r="C407" s="31"/>
      <c r="D407" s="31">
        <v>22390488</v>
      </c>
      <c r="E407" s="17"/>
      <c r="F407" s="14">
        <f t="shared" si="9"/>
        <v>0.40085231626361506</v>
      </c>
    </row>
    <row r="408" spans="1:6" ht="12.75">
      <c r="A408" s="17" t="s">
        <v>2704</v>
      </c>
      <c r="B408" s="31">
        <v>95092600</v>
      </c>
      <c r="C408" s="31"/>
      <c r="D408" s="31">
        <v>38302018</v>
      </c>
      <c r="E408" s="17"/>
      <c r="F408" s="14">
        <f t="shared" si="9"/>
        <v>0.4027865259757331</v>
      </c>
    </row>
    <row r="409" spans="1:6" ht="12.75">
      <c r="A409" s="17"/>
      <c r="B409" s="31"/>
      <c r="C409" s="31"/>
      <c r="D409" s="31"/>
      <c r="E409" s="17"/>
      <c r="F409" s="14"/>
    </row>
    <row r="410" spans="1:6" ht="12.75">
      <c r="A410" s="17"/>
      <c r="B410" s="17"/>
      <c r="C410" s="17"/>
      <c r="D410" s="17"/>
      <c r="E410" s="17"/>
      <c r="F410" s="14"/>
    </row>
    <row r="411" spans="1:6" ht="15.75">
      <c r="A411" s="23" t="s">
        <v>2567</v>
      </c>
      <c r="B411" s="37">
        <f>+B334+B335+B341+B346+B354+B364+B368+B372+B376+B377+B378+B389+B394+B398+B405</f>
        <v>5180915300</v>
      </c>
      <c r="C411" s="37"/>
      <c r="D411" s="37">
        <f>+D334+D335+D341+D346+D354+D364+D368+D372+D376+D377+D378+D389+D394+D398+D405</f>
        <v>2032366727</v>
      </c>
      <c r="E411" s="39"/>
      <c r="F411" s="10">
        <f>SUM(D411/B411)</f>
        <v>0.3922794736675197</v>
      </c>
    </row>
    <row r="412" spans="1:6" ht="12.75">
      <c r="A412" s="17"/>
      <c r="B412" s="17"/>
      <c r="C412" s="17"/>
      <c r="D412" s="17"/>
      <c r="E412" s="17"/>
      <c r="F412" s="14"/>
    </row>
    <row r="413" spans="1:6" ht="12.75">
      <c r="A413" s="17"/>
      <c r="B413" s="17"/>
      <c r="C413" s="17"/>
      <c r="D413" s="17"/>
      <c r="E413" s="17"/>
      <c r="F413" s="14"/>
    </row>
    <row r="414" spans="1:6" ht="12.75">
      <c r="A414" s="17" t="s">
        <v>2705</v>
      </c>
      <c r="B414" s="17" t="s">
        <v>2706</v>
      </c>
      <c r="C414" s="17"/>
      <c r="D414" s="17"/>
      <c r="E414" s="38" t="s">
        <v>2707</v>
      </c>
      <c r="F414" s="14"/>
    </row>
    <row r="415" spans="1:6" ht="12.75">
      <c r="A415" s="17"/>
      <c r="B415" s="17"/>
      <c r="C415" s="17"/>
      <c r="D415" s="17"/>
      <c r="E415" s="17"/>
      <c r="F415" s="14"/>
    </row>
    <row r="416" spans="1:6" ht="12.75">
      <c r="A416" s="17"/>
      <c r="B416" s="17"/>
      <c r="C416" s="17"/>
      <c r="D416" s="17"/>
      <c r="E416" s="17"/>
      <c r="F416" s="14"/>
    </row>
    <row r="417" spans="1:6" ht="12.75">
      <c r="A417" s="1" t="s">
        <v>2708</v>
      </c>
      <c r="B417" s="2"/>
      <c r="C417" s="2"/>
      <c r="D417" s="2"/>
      <c r="E417" s="2"/>
      <c r="F417" s="14"/>
    </row>
    <row r="418" spans="1:6" ht="12.75">
      <c r="A418" s="3"/>
      <c r="B418" s="17"/>
      <c r="C418" s="17"/>
      <c r="D418" s="17"/>
      <c r="E418" s="17"/>
      <c r="F418" s="14"/>
    </row>
    <row r="419" spans="1:6" ht="12.75">
      <c r="A419" s="4" t="s">
        <v>1448</v>
      </c>
      <c r="B419" s="5">
        <v>2002</v>
      </c>
      <c r="C419" s="5" t="s">
        <v>1449</v>
      </c>
      <c r="D419" s="5">
        <v>2002</v>
      </c>
      <c r="E419" s="4"/>
      <c r="F419" s="14"/>
    </row>
    <row r="420" spans="1:6" ht="13.5" thickBot="1">
      <c r="A420" s="25" t="s">
        <v>1450</v>
      </c>
      <c r="B420" s="24" t="s">
        <v>1451</v>
      </c>
      <c r="C420" s="25"/>
      <c r="D420" s="25" t="s">
        <v>1452</v>
      </c>
      <c r="E420" s="25"/>
      <c r="F420" s="36" t="s">
        <v>1453</v>
      </c>
    </row>
    <row r="421" spans="1:6" ht="12.75">
      <c r="A421" s="17"/>
      <c r="B421" s="31"/>
      <c r="C421" s="31"/>
      <c r="D421" s="31"/>
      <c r="E421" s="17"/>
      <c r="F421" s="14"/>
    </row>
    <row r="422" spans="1:6" ht="12.75">
      <c r="A422" s="8" t="s">
        <v>2709</v>
      </c>
      <c r="B422" s="37">
        <f>SUM(B423:B432)</f>
        <v>568418700</v>
      </c>
      <c r="C422" s="37"/>
      <c r="D422" s="37">
        <f>SUM(D423:D432)</f>
        <v>150665507</v>
      </c>
      <c r="E422" s="39"/>
      <c r="F422" s="10">
        <f aca="true" t="shared" si="10" ref="F422:F464">SUM(D422/B422)</f>
        <v>0.2650607852978799</v>
      </c>
    </row>
    <row r="423" spans="1:6" ht="12.75">
      <c r="A423" s="17" t="s">
        <v>2710</v>
      </c>
      <c r="B423" s="31">
        <v>91809900</v>
      </c>
      <c r="C423" s="31"/>
      <c r="D423" s="31">
        <v>24765389</v>
      </c>
      <c r="E423" s="17"/>
      <c r="F423" s="14">
        <f t="shared" si="10"/>
        <v>0.26974638900597864</v>
      </c>
    </row>
    <row r="424" spans="1:6" ht="12.75">
      <c r="A424" s="17" t="s">
        <v>2711</v>
      </c>
      <c r="B424" s="31">
        <v>210938900</v>
      </c>
      <c r="C424" s="31"/>
      <c r="D424" s="31">
        <v>60224022</v>
      </c>
      <c r="E424" s="17"/>
      <c r="F424" s="14">
        <f t="shared" si="10"/>
        <v>0.28550457976219656</v>
      </c>
    </row>
    <row r="425" spans="1:6" ht="12.75">
      <c r="A425" s="17" t="s">
        <v>2712</v>
      </c>
      <c r="B425" s="31">
        <v>42403100</v>
      </c>
      <c r="C425" s="31"/>
      <c r="D425" s="31">
        <v>9611259</v>
      </c>
      <c r="E425" s="17"/>
      <c r="F425" s="14">
        <f t="shared" si="10"/>
        <v>0.22666406465565017</v>
      </c>
    </row>
    <row r="426" spans="1:6" ht="12.75">
      <c r="A426" s="17" t="s">
        <v>2713</v>
      </c>
      <c r="B426" s="31">
        <v>49627900</v>
      </c>
      <c r="C426" s="31"/>
      <c r="D426" s="31">
        <v>11817580</v>
      </c>
      <c r="E426" s="17"/>
      <c r="F426" s="14">
        <f t="shared" si="10"/>
        <v>0.23812371669967902</v>
      </c>
    </row>
    <row r="427" spans="1:6" ht="12.75">
      <c r="A427" s="17" t="s">
        <v>2454</v>
      </c>
      <c r="B427" s="31">
        <v>36554600</v>
      </c>
      <c r="C427" s="31"/>
      <c r="D427" s="31">
        <v>8461179</v>
      </c>
      <c r="E427" s="17"/>
      <c r="F427" s="14">
        <f t="shared" si="10"/>
        <v>0.23146687421008574</v>
      </c>
    </row>
    <row r="428" spans="1:6" ht="12.75">
      <c r="A428" s="17" t="s">
        <v>2714</v>
      </c>
      <c r="B428" s="31">
        <v>11998100</v>
      </c>
      <c r="C428" s="31"/>
      <c r="D428" s="31">
        <v>4721070</v>
      </c>
      <c r="E428" s="17"/>
      <c r="F428" s="14">
        <f t="shared" si="10"/>
        <v>0.3934848017602787</v>
      </c>
    </row>
    <row r="429" spans="1:6" ht="12.75">
      <c r="A429" s="17" t="s">
        <v>2715</v>
      </c>
      <c r="B429" s="31">
        <v>46714500</v>
      </c>
      <c r="C429" s="31"/>
      <c r="D429" s="31">
        <v>12011600</v>
      </c>
      <c r="E429" s="17"/>
      <c r="F429" s="14">
        <f t="shared" si="10"/>
        <v>0.2571278725021139</v>
      </c>
    </row>
    <row r="430" spans="1:6" ht="12.75">
      <c r="A430" s="17" t="s">
        <v>1047</v>
      </c>
      <c r="B430" s="31">
        <v>5474400</v>
      </c>
      <c r="C430" s="31"/>
      <c r="D430" s="31">
        <v>1399647</v>
      </c>
      <c r="E430" s="17"/>
      <c r="F430" s="14">
        <f t="shared" si="10"/>
        <v>0.2556713064445419</v>
      </c>
    </row>
    <row r="431" spans="1:6" ht="12.75">
      <c r="A431" s="17" t="s">
        <v>1048</v>
      </c>
      <c r="B431" s="31">
        <v>2547800</v>
      </c>
      <c r="C431" s="31"/>
      <c r="D431" s="31">
        <v>675312</v>
      </c>
      <c r="E431" s="17"/>
      <c r="F431" s="14">
        <f t="shared" si="10"/>
        <v>0.2650569118455138</v>
      </c>
    </row>
    <row r="432" spans="1:6" ht="12.75">
      <c r="A432" s="17" t="s">
        <v>1049</v>
      </c>
      <c r="B432" s="31">
        <v>70349500</v>
      </c>
      <c r="C432" s="31"/>
      <c r="D432" s="31">
        <v>16978449</v>
      </c>
      <c r="E432" s="17"/>
      <c r="F432" s="14">
        <f t="shared" si="10"/>
        <v>0.24134427394650992</v>
      </c>
    </row>
    <row r="433" spans="1:6" ht="12.75">
      <c r="A433" s="8" t="s">
        <v>1050</v>
      </c>
      <c r="B433" s="37">
        <f>SUM(B434:B444)</f>
        <v>304524800</v>
      </c>
      <c r="C433" s="37"/>
      <c r="D433" s="37">
        <f>SUM(D434:D444)</f>
        <v>76781844</v>
      </c>
      <c r="E433" s="39"/>
      <c r="F433" s="10">
        <f t="shared" si="10"/>
        <v>0.25213658789037874</v>
      </c>
    </row>
    <row r="434" spans="1:6" ht="12.75">
      <c r="A434" s="17" t="s">
        <v>1002</v>
      </c>
      <c r="B434" s="31">
        <v>84381900</v>
      </c>
      <c r="C434" s="31"/>
      <c r="D434" s="31">
        <v>20157830</v>
      </c>
      <c r="E434" s="17"/>
      <c r="F434" s="14">
        <f t="shared" si="10"/>
        <v>0.23888807907857015</v>
      </c>
    </row>
    <row r="435" spans="1:6" ht="12.75">
      <c r="A435" s="17" t="s">
        <v>1051</v>
      </c>
      <c r="B435" s="31">
        <v>33070700</v>
      </c>
      <c r="C435" s="31"/>
      <c r="D435" s="31">
        <v>7757530</v>
      </c>
      <c r="E435" s="17"/>
      <c r="F435" s="14">
        <f t="shared" si="10"/>
        <v>0.23457410940802584</v>
      </c>
    </row>
    <row r="436" spans="1:6" ht="12.75">
      <c r="A436" s="17" t="s">
        <v>1052</v>
      </c>
      <c r="B436" s="31">
        <v>29814700</v>
      </c>
      <c r="C436" s="31"/>
      <c r="D436" s="31">
        <v>7653679</v>
      </c>
      <c r="E436" s="17"/>
      <c r="F436" s="14">
        <f t="shared" si="10"/>
        <v>0.25670823452860503</v>
      </c>
    </row>
    <row r="437" spans="1:6" ht="12.75">
      <c r="A437" s="17" t="s">
        <v>1053</v>
      </c>
      <c r="B437" s="31">
        <v>9519100</v>
      </c>
      <c r="C437" s="31"/>
      <c r="D437" s="31">
        <v>2213234</v>
      </c>
      <c r="E437" s="17"/>
      <c r="F437" s="14">
        <f t="shared" si="10"/>
        <v>0.23250454349675914</v>
      </c>
    </row>
    <row r="438" spans="1:6" ht="12.75">
      <c r="A438" s="17" t="s">
        <v>1054</v>
      </c>
      <c r="B438" s="31">
        <v>75652400</v>
      </c>
      <c r="C438" s="31"/>
      <c r="D438" s="31">
        <v>18042017</v>
      </c>
      <c r="E438" s="17"/>
      <c r="F438" s="14">
        <f t="shared" si="10"/>
        <v>0.23848571889325387</v>
      </c>
    </row>
    <row r="439" spans="1:6" ht="12.75">
      <c r="A439" s="17" t="s">
        <v>1055</v>
      </c>
      <c r="B439" s="31">
        <v>2677800</v>
      </c>
      <c r="C439" s="31"/>
      <c r="D439" s="31">
        <v>766368</v>
      </c>
      <c r="E439" s="17"/>
      <c r="F439" s="14">
        <f t="shared" si="10"/>
        <v>0.28619314362536413</v>
      </c>
    </row>
    <row r="440" spans="1:6" ht="12.75">
      <c r="A440" s="17" t="s">
        <v>1056</v>
      </c>
      <c r="B440" s="31">
        <v>4268100</v>
      </c>
      <c r="C440" s="31"/>
      <c r="D440" s="31">
        <v>1257882</v>
      </c>
      <c r="E440" s="17"/>
      <c r="F440" s="14">
        <f t="shared" si="10"/>
        <v>0.2947170872285092</v>
      </c>
    </row>
    <row r="441" spans="1:6" ht="12.75">
      <c r="A441" s="17" t="s">
        <v>1004</v>
      </c>
      <c r="B441" s="31">
        <v>1108300</v>
      </c>
      <c r="C441" s="31"/>
      <c r="D441" s="31">
        <v>363641</v>
      </c>
      <c r="E441" s="17"/>
      <c r="F441" s="14">
        <f t="shared" si="10"/>
        <v>0.32810701073716503</v>
      </c>
    </row>
    <row r="442" spans="1:6" ht="12.75">
      <c r="A442" s="17" t="s">
        <v>1057</v>
      </c>
      <c r="B442" s="31">
        <v>8415400</v>
      </c>
      <c r="C442" s="31"/>
      <c r="D442" s="31">
        <v>2220359</v>
      </c>
      <c r="E442" s="17"/>
      <c r="F442" s="14">
        <f t="shared" si="10"/>
        <v>0.2638447370297312</v>
      </c>
    </row>
    <row r="443" spans="1:6" ht="12.75">
      <c r="A443" s="17" t="s">
        <v>1267</v>
      </c>
      <c r="B443" s="31">
        <v>11011500</v>
      </c>
      <c r="C443" s="31"/>
      <c r="D443" s="31">
        <v>3774538</v>
      </c>
      <c r="E443" s="17"/>
      <c r="F443" s="14">
        <f t="shared" si="10"/>
        <v>0.342781455750806</v>
      </c>
    </row>
    <row r="444" spans="1:6" ht="12.75">
      <c r="A444" s="17" t="s">
        <v>1003</v>
      </c>
      <c r="B444" s="31">
        <v>44604900</v>
      </c>
      <c r="C444" s="31"/>
      <c r="D444" s="31">
        <v>12574766</v>
      </c>
      <c r="E444" s="17"/>
      <c r="F444" s="14">
        <f t="shared" si="10"/>
        <v>0.2819144533448119</v>
      </c>
    </row>
    <row r="445" spans="1:6" ht="12.75">
      <c r="A445" s="8" t="s">
        <v>2746</v>
      </c>
      <c r="B445" s="37">
        <f>SUM(B446:B451)</f>
        <v>303349800</v>
      </c>
      <c r="C445" s="37"/>
      <c r="D445" s="37">
        <f>SUM(D446:D451)</f>
        <v>79902185</v>
      </c>
      <c r="E445" s="39"/>
      <c r="F445" s="10">
        <f t="shared" si="10"/>
        <v>0.26339949787341216</v>
      </c>
    </row>
    <row r="446" spans="1:6" ht="12.75">
      <c r="A446" s="17" t="s">
        <v>2747</v>
      </c>
      <c r="B446" s="31">
        <v>62621600</v>
      </c>
      <c r="C446" s="31"/>
      <c r="D446" s="31">
        <v>18134635</v>
      </c>
      <c r="E446" s="17"/>
      <c r="F446" s="14">
        <f t="shared" si="10"/>
        <v>0.28959073227129295</v>
      </c>
    </row>
    <row r="447" spans="1:6" ht="12.75">
      <c r="A447" s="17" t="s">
        <v>2748</v>
      </c>
      <c r="B447" s="31">
        <v>33896900</v>
      </c>
      <c r="C447" s="31"/>
      <c r="D447" s="31">
        <v>11596136</v>
      </c>
      <c r="E447" s="17"/>
      <c r="F447" s="14">
        <f t="shared" si="10"/>
        <v>0.3421001920529606</v>
      </c>
    </row>
    <row r="448" spans="1:6" ht="12.75">
      <c r="A448" s="17" t="s">
        <v>2749</v>
      </c>
      <c r="B448" s="31">
        <v>20726300</v>
      </c>
      <c r="C448" s="31"/>
      <c r="D448" s="31">
        <v>5402007</v>
      </c>
      <c r="E448" s="17"/>
      <c r="F448" s="14">
        <f t="shared" si="10"/>
        <v>0.2606353763093268</v>
      </c>
    </row>
    <row r="449" spans="1:6" ht="12.75">
      <c r="A449" s="17" t="s">
        <v>2750</v>
      </c>
      <c r="B449" s="31">
        <v>51179800</v>
      </c>
      <c r="C449" s="31"/>
      <c r="D449" s="31">
        <v>11632988</v>
      </c>
      <c r="E449" s="17"/>
      <c r="F449" s="14">
        <f t="shared" si="10"/>
        <v>0.22729647243639092</v>
      </c>
    </row>
    <row r="450" spans="1:6" ht="12.75">
      <c r="A450" s="17" t="s">
        <v>2751</v>
      </c>
      <c r="B450" s="31">
        <v>35569700</v>
      </c>
      <c r="C450" s="31"/>
      <c r="D450" s="31">
        <v>8072085</v>
      </c>
      <c r="E450" s="17"/>
      <c r="F450" s="14">
        <f t="shared" si="10"/>
        <v>0.22693711220505092</v>
      </c>
    </row>
    <row r="451" spans="1:6" ht="12.75">
      <c r="A451" s="17" t="s">
        <v>2752</v>
      </c>
      <c r="B451" s="31">
        <v>99355500</v>
      </c>
      <c r="C451" s="31"/>
      <c r="D451" s="31">
        <v>25064334</v>
      </c>
      <c r="E451" s="17"/>
      <c r="F451" s="14">
        <f t="shared" si="10"/>
        <v>0.2522692150912632</v>
      </c>
    </row>
    <row r="452" spans="1:6" ht="12.75">
      <c r="A452" s="8" t="s">
        <v>2753</v>
      </c>
      <c r="B452" s="37">
        <f>SUM(B453:B458)</f>
        <v>190726000</v>
      </c>
      <c r="C452" s="37"/>
      <c r="D452" s="37">
        <f>SUM(D453:D458)</f>
        <v>47864698</v>
      </c>
      <c r="E452" s="39"/>
      <c r="F452" s="10">
        <f t="shared" si="10"/>
        <v>0.25096052976521294</v>
      </c>
    </row>
    <row r="453" spans="1:6" ht="12.75">
      <c r="A453" s="17" t="s">
        <v>2754</v>
      </c>
      <c r="B453" s="31">
        <v>36513000</v>
      </c>
      <c r="C453" s="31"/>
      <c r="D453" s="31">
        <v>7820485</v>
      </c>
      <c r="E453" s="17"/>
      <c r="F453" s="14">
        <f t="shared" si="10"/>
        <v>0.21418357845151043</v>
      </c>
    </row>
    <row r="454" spans="1:6" ht="12.75">
      <c r="A454" s="17" t="s">
        <v>2755</v>
      </c>
      <c r="B454" s="31">
        <v>2478700</v>
      </c>
      <c r="C454" s="31"/>
      <c r="D454" s="31">
        <v>875177</v>
      </c>
      <c r="E454" s="17"/>
      <c r="F454" s="14">
        <f t="shared" si="10"/>
        <v>0.35307903336426355</v>
      </c>
    </row>
    <row r="455" spans="1:6" ht="12.75">
      <c r="A455" s="17" t="s">
        <v>990</v>
      </c>
      <c r="B455" s="31">
        <v>43124900</v>
      </c>
      <c r="C455" s="31"/>
      <c r="D455" s="31">
        <v>12619415</v>
      </c>
      <c r="E455" s="17"/>
      <c r="F455" s="14">
        <f t="shared" si="10"/>
        <v>0.2926247944922771</v>
      </c>
    </row>
    <row r="456" spans="1:6" ht="12.75">
      <c r="A456" s="17" t="s">
        <v>2756</v>
      </c>
      <c r="B456" s="31">
        <v>63884000</v>
      </c>
      <c r="C456" s="31"/>
      <c r="D456" s="31">
        <v>15228113</v>
      </c>
      <c r="E456" s="17"/>
      <c r="F456" s="14">
        <f t="shared" si="10"/>
        <v>0.2383713136309561</v>
      </c>
    </row>
    <row r="457" spans="1:6" ht="12.75">
      <c r="A457" s="17" t="s">
        <v>2757</v>
      </c>
      <c r="B457" s="31">
        <v>5725100</v>
      </c>
      <c r="C457" s="31"/>
      <c r="D457" s="31">
        <v>1808936</v>
      </c>
      <c r="E457" s="17"/>
      <c r="F457" s="14">
        <f t="shared" si="10"/>
        <v>0.3159658346579099</v>
      </c>
    </row>
    <row r="458" spans="1:6" ht="12.75">
      <c r="A458" s="17" t="s">
        <v>2758</v>
      </c>
      <c r="B458" s="31">
        <v>39000300</v>
      </c>
      <c r="C458" s="31"/>
      <c r="D458" s="31">
        <v>9512572</v>
      </c>
      <c r="E458" s="17"/>
      <c r="F458" s="14">
        <f t="shared" si="10"/>
        <v>0.24391022633159232</v>
      </c>
    </row>
    <row r="459" spans="1:6" ht="12.75">
      <c r="A459" s="8" t="s">
        <v>2759</v>
      </c>
      <c r="B459" s="37">
        <f>SUM(B460:B468)+SUM(B478:B484)</f>
        <v>174944400</v>
      </c>
      <c r="C459" s="37"/>
      <c r="D459" s="37">
        <f>SUM(D460:D468)+SUM(D478:D484)</f>
        <v>42742690</v>
      </c>
      <c r="E459" s="39"/>
      <c r="F459" s="10">
        <f t="shared" si="10"/>
        <v>0.24432156730938515</v>
      </c>
    </row>
    <row r="460" spans="1:6" ht="12.75">
      <c r="A460" s="17" t="s">
        <v>2760</v>
      </c>
      <c r="B460" s="31">
        <v>26453500</v>
      </c>
      <c r="C460" s="31"/>
      <c r="D460" s="31">
        <v>8724708</v>
      </c>
      <c r="E460" s="17"/>
      <c r="F460" s="14">
        <f t="shared" si="10"/>
        <v>0.32981299260967356</v>
      </c>
    </row>
    <row r="461" spans="1:6" ht="12.75">
      <c r="A461" s="17" t="s">
        <v>2761</v>
      </c>
      <c r="B461" s="31">
        <v>1395700</v>
      </c>
      <c r="C461" s="31"/>
      <c r="D461" s="31">
        <v>565874</v>
      </c>
      <c r="E461" s="17"/>
      <c r="F461" s="14">
        <f t="shared" si="10"/>
        <v>0.4054409973490005</v>
      </c>
    </row>
    <row r="462" spans="1:6" ht="12.75">
      <c r="A462" s="17" t="s">
        <v>2762</v>
      </c>
      <c r="B462" s="31">
        <v>34817700</v>
      </c>
      <c r="C462" s="31"/>
      <c r="D462" s="31">
        <v>9452290</v>
      </c>
      <c r="E462" s="17"/>
      <c r="F462" s="14">
        <f t="shared" si="10"/>
        <v>0.2714794486712218</v>
      </c>
    </row>
    <row r="463" spans="1:6" ht="12.75">
      <c r="A463" s="17" t="s">
        <v>2763</v>
      </c>
      <c r="B463" s="31">
        <v>14455800</v>
      </c>
      <c r="C463" s="31"/>
      <c r="D463" s="31">
        <v>4795178</v>
      </c>
      <c r="E463" s="17"/>
      <c r="F463" s="14">
        <f t="shared" si="10"/>
        <v>0.33171308402163835</v>
      </c>
    </row>
    <row r="464" spans="1:6" ht="12.75">
      <c r="A464" s="17" t="s">
        <v>2764</v>
      </c>
      <c r="B464" s="31">
        <v>8414300</v>
      </c>
      <c r="C464" s="31"/>
      <c r="D464" s="31">
        <v>1661120</v>
      </c>
      <c r="E464" s="17"/>
      <c r="F464" s="14">
        <f t="shared" si="10"/>
        <v>0.197416303198127</v>
      </c>
    </row>
    <row r="465" spans="1:6" ht="12.75">
      <c r="A465" s="40" t="s">
        <v>2765</v>
      </c>
      <c r="B465" s="31"/>
      <c r="C465" s="31"/>
      <c r="D465" s="31"/>
      <c r="E465" s="17"/>
      <c r="F465" s="14"/>
    </row>
    <row r="466" spans="1:6" ht="12.75">
      <c r="A466" s="17" t="s">
        <v>2766</v>
      </c>
      <c r="B466" s="31">
        <v>9543900</v>
      </c>
      <c r="C466" s="31"/>
      <c r="D466" s="31">
        <v>1964000</v>
      </c>
      <c r="E466" s="17"/>
      <c r="F466" s="14">
        <f>SUM(D466/B466)</f>
        <v>0.20578589465522482</v>
      </c>
    </row>
    <row r="467" spans="1:6" ht="12.75">
      <c r="A467" s="40" t="s">
        <v>2765</v>
      </c>
      <c r="B467" s="31"/>
      <c r="C467" s="31"/>
      <c r="D467" s="31"/>
      <c r="E467" s="17"/>
      <c r="F467" s="14"/>
    </row>
    <row r="468" spans="1:6" ht="12.75">
      <c r="A468" s="17" t="s">
        <v>2767</v>
      </c>
      <c r="B468" s="31">
        <v>2235900</v>
      </c>
      <c r="C468" s="31"/>
      <c r="D468" s="31">
        <v>295200</v>
      </c>
      <c r="E468" s="17"/>
      <c r="F468" s="14">
        <f>SUM(D468/B468)</f>
        <v>0.13202737152824365</v>
      </c>
    </row>
    <row r="469" spans="1:6" ht="12.75">
      <c r="A469" s="40" t="s">
        <v>2765</v>
      </c>
      <c r="B469" s="31"/>
      <c r="C469" s="31"/>
      <c r="D469" s="31"/>
      <c r="E469" s="17"/>
      <c r="F469" s="14"/>
    </row>
    <row r="470" spans="1:6" ht="12.75">
      <c r="A470" s="17"/>
      <c r="B470" s="31"/>
      <c r="C470" s="31"/>
      <c r="D470" s="31"/>
      <c r="E470" s="17"/>
      <c r="F470" s="14"/>
    </row>
    <row r="471" spans="1:6" ht="12.75">
      <c r="A471" s="17"/>
      <c r="B471" s="17"/>
      <c r="C471" s="17"/>
      <c r="D471" s="17"/>
      <c r="E471" s="17"/>
      <c r="F471" s="14"/>
    </row>
    <row r="472" spans="1:6" ht="12.75">
      <c r="A472" s="1" t="s">
        <v>2708</v>
      </c>
      <c r="B472" s="2"/>
      <c r="C472" s="2"/>
      <c r="D472" s="2"/>
      <c r="E472" s="2"/>
      <c r="F472" s="14"/>
    </row>
    <row r="473" spans="1:6" ht="12.75">
      <c r="A473" s="3"/>
      <c r="B473" s="17"/>
      <c r="C473" s="17"/>
      <c r="D473" s="17"/>
      <c r="E473" s="17"/>
      <c r="F473" s="14"/>
    </row>
    <row r="474" spans="1:6" ht="12.75">
      <c r="A474" s="4" t="s">
        <v>1448</v>
      </c>
      <c r="B474" s="5">
        <v>2002</v>
      </c>
      <c r="C474" s="5" t="s">
        <v>1449</v>
      </c>
      <c r="D474" s="5">
        <v>2002</v>
      </c>
      <c r="E474" s="4"/>
      <c r="F474" s="14"/>
    </row>
    <row r="475" spans="1:6" ht="13.5" thickBot="1">
      <c r="A475" s="25" t="s">
        <v>1450</v>
      </c>
      <c r="B475" s="24" t="s">
        <v>1451</v>
      </c>
      <c r="C475" s="25"/>
      <c r="D475" s="25" t="s">
        <v>1452</v>
      </c>
      <c r="E475" s="25"/>
      <c r="F475" s="36" t="s">
        <v>1453</v>
      </c>
    </row>
    <row r="476" spans="1:6" ht="12.75">
      <c r="A476" s="17"/>
      <c r="B476" s="31"/>
      <c r="C476" s="31"/>
      <c r="D476" s="31"/>
      <c r="E476" s="17"/>
      <c r="F476" s="14"/>
    </row>
    <row r="477" spans="1:6" ht="12.75">
      <c r="A477" s="8" t="s">
        <v>2768</v>
      </c>
      <c r="B477" s="37"/>
      <c r="C477" s="41"/>
      <c r="D477" s="37"/>
      <c r="E477" s="39"/>
      <c r="F477" s="14"/>
    </row>
    <row r="478" spans="1:6" ht="12.75">
      <c r="A478" s="17" t="s">
        <v>2769</v>
      </c>
      <c r="B478" s="31">
        <v>3467800</v>
      </c>
      <c r="C478" s="31"/>
      <c r="D478" s="31">
        <v>688240</v>
      </c>
      <c r="E478" s="17"/>
      <c r="F478" s="14">
        <f>SUM(D478/B478)</f>
        <v>0.19846588615260397</v>
      </c>
    </row>
    <row r="479" spans="1:6" ht="12.75">
      <c r="A479" s="40" t="s">
        <v>2765</v>
      </c>
      <c r="B479" s="31"/>
      <c r="C479" s="31"/>
      <c r="D479" s="31"/>
      <c r="E479" s="17"/>
      <c r="F479" s="14"/>
    </row>
    <row r="480" spans="1:6" ht="12.75">
      <c r="A480" s="17" t="s">
        <v>990</v>
      </c>
      <c r="B480" s="31">
        <v>20760600</v>
      </c>
      <c r="C480" s="31"/>
      <c r="D480" s="31">
        <v>4677640</v>
      </c>
      <c r="E480" s="17"/>
      <c r="F480" s="14">
        <f>SUM(D480/B480)</f>
        <v>0.2253133339113513</v>
      </c>
    </row>
    <row r="481" spans="1:6" ht="12.75">
      <c r="A481" s="40" t="s">
        <v>2765</v>
      </c>
      <c r="B481" s="31"/>
      <c r="C481" s="31"/>
      <c r="D481" s="31"/>
      <c r="E481" s="17"/>
      <c r="F481" s="14"/>
    </row>
    <row r="482" spans="1:6" ht="12.75">
      <c r="A482" s="17" t="s">
        <v>2770</v>
      </c>
      <c r="B482" s="31">
        <v>40101500</v>
      </c>
      <c r="C482" s="31"/>
      <c r="D482" s="31">
        <v>7414080</v>
      </c>
      <c r="E482" s="17"/>
      <c r="F482" s="14">
        <f>SUM(D482/B482)</f>
        <v>0.18488285974340113</v>
      </c>
    </row>
    <row r="483" spans="1:6" ht="12.75">
      <c r="A483" s="40" t="s">
        <v>2765</v>
      </c>
      <c r="B483" s="31"/>
      <c r="C483" s="31"/>
      <c r="D483" s="31"/>
      <c r="E483" s="17"/>
      <c r="F483" s="14"/>
    </row>
    <row r="484" spans="1:6" ht="12.75">
      <c r="A484" s="17" t="s">
        <v>2771</v>
      </c>
      <c r="B484" s="31">
        <v>13297700</v>
      </c>
      <c r="C484" s="31"/>
      <c r="D484" s="31">
        <v>2504360</v>
      </c>
      <c r="E484" s="17"/>
      <c r="F484" s="14">
        <f>SUM(D484/B484)</f>
        <v>0.18833031276085338</v>
      </c>
    </row>
    <row r="485" spans="1:6" ht="12.75">
      <c r="A485" s="40" t="s">
        <v>2765</v>
      </c>
      <c r="B485" s="31"/>
      <c r="C485" s="31"/>
      <c r="D485" s="31"/>
      <c r="E485" s="17"/>
      <c r="F485" s="14"/>
    </row>
    <row r="486" spans="1:6" ht="12.75">
      <c r="A486" s="17"/>
      <c r="B486" s="31"/>
      <c r="C486" s="31"/>
      <c r="D486" s="31"/>
      <c r="E486" s="17"/>
      <c r="F486" s="14"/>
    </row>
    <row r="487" spans="1:6" ht="12.75">
      <c r="A487" s="17"/>
      <c r="B487" s="31"/>
      <c r="C487" s="31"/>
      <c r="D487" s="31"/>
      <c r="E487" s="17"/>
      <c r="F487" s="14"/>
    </row>
    <row r="488" spans="1:6" ht="15.75">
      <c r="A488" s="23" t="s">
        <v>2567</v>
      </c>
      <c r="B488" s="37">
        <f>+B422+B433+B445+B452+B459</f>
        <v>1541963700</v>
      </c>
      <c r="C488" s="37"/>
      <c r="D488" s="37">
        <f>+D422+D433+D445+D452+D459</f>
        <v>397956924</v>
      </c>
      <c r="E488" s="39"/>
      <c r="F488" s="10">
        <f>SUM(D488/B488)</f>
        <v>0.2580844957634217</v>
      </c>
    </row>
    <row r="489" spans="1:6" ht="12.75">
      <c r="A489" s="17"/>
      <c r="B489" s="31"/>
      <c r="C489" s="31"/>
      <c r="D489" s="31"/>
      <c r="E489" s="17"/>
      <c r="F489" s="14"/>
    </row>
    <row r="490" spans="1:6" ht="12.75">
      <c r="A490" s="17"/>
      <c r="B490" s="31"/>
      <c r="C490" s="31"/>
      <c r="D490" s="31"/>
      <c r="E490" s="17"/>
      <c r="F490" s="14"/>
    </row>
    <row r="491" spans="1:6" ht="12.75">
      <c r="A491" s="17"/>
      <c r="B491" s="17"/>
      <c r="C491" s="17"/>
      <c r="D491" s="17"/>
      <c r="E491" s="17"/>
      <c r="F491" s="14"/>
    </row>
    <row r="492" spans="1:6" ht="12.75">
      <c r="A492" s="17" t="s">
        <v>2772</v>
      </c>
      <c r="B492" s="17" t="s">
        <v>2773</v>
      </c>
      <c r="C492" s="17"/>
      <c r="D492" s="17"/>
      <c r="E492" s="38" t="s">
        <v>2774</v>
      </c>
      <c r="F492" s="14"/>
    </row>
    <row r="493" spans="1:6" ht="12.75">
      <c r="A493" s="17"/>
      <c r="B493" s="17"/>
      <c r="C493" s="17"/>
      <c r="D493" s="17"/>
      <c r="E493" s="17"/>
      <c r="F493" s="14"/>
    </row>
    <row r="494" spans="1:6" ht="12.75">
      <c r="A494" s="17"/>
      <c r="B494" s="17"/>
      <c r="C494" s="17"/>
      <c r="D494" s="17"/>
      <c r="E494" s="17"/>
      <c r="F494" s="14"/>
    </row>
    <row r="495" spans="1:6" ht="12.75">
      <c r="A495" s="1" t="s">
        <v>2775</v>
      </c>
      <c r="B495" s="2"/>
      <c r="C495" s="2"/>
      <c r="D495" s="2"/>
      <c r="E495" s="2"/>
      <c r="F495" s="14"/>
    </row>
    <row r="496" spans="1:6" ht="12.75">
      <c r="A496" s="3"/>
      <c r="B496" s="17"/>
      <c r="C496" s="17"/>
      <c r="D496" s="17"/>
      <c r="E496" s="17"/>
      <c r="F496" s="14"/>
    </row>
    <row r="497" spans="1:6" ht="12.75">
      <c r="A497" s="4" t="s">
        <v>1448</v>
      </c>
      <c r="B497" s="5">
        <v>2002</v>
      </c>
      <c r="C497" s="5" t="s">
        <v>1449</v>
      </c>
      <c r="D497" s="5">
        <v>2002</v>
      </c>
      <c r="E497" s="4"/>
      <c r="F497" s="14"/>
    </row>
    <row r="498" spans="1:6" ht="13.5" thickBot="1">
      <c r="A498" s="25" t="s">
        <v>1450</v>
      </c>
      <c r="B498" s="24" t="s">
        <v>1451</v>
      </c>
      <c r="C498" s="25"/>
      <c r="D498" s="25" t="s">
        <v>1452</v>
      </c>
      <c r="E498" s="25"/>
      <c r="F498" s="36" t="s">
        <v>1453</v>
      </c>
    </row>
    <row r="499" spans="1:6" ht="12.75">
      <c r="A499" s="17"/>
      <c r="B499" s="31"/>
      <c r="C499" s="31"/>
      <c r="D499" s="31"/>
      <c r="E499" s="17"/>
      <c r="F499" s="14"/>
    </row>
    <row r="500" spans="1:6" ht="12.75">
      <c r="A500" s="15" t="s">
        <v>2776</v>
      </c>
      <c r="B500" s="9">
        <f>SUM(B501:B502)</f>
        <v>227335400</v>
      </c>
      <c r="C500" s="9"/>
      <c r="D500" s="9">
        <f>SUM(D501:D502)</f>
        <v>252448900</v>
      </c>
      <c r="E500" s="43"/>
      <c r="F500" s="10">
        <f aca="true" t="shared" si="11" ref="F500:F511">SUM(D500/B500)</f>
        <v>1.110468937085909</v>
      </c>
    </row>
    <row r="501" spans="1:6" ht="12.75">
      <c r="A501" s="11" t="s">
        <v>2777</v>
      </c>
      <c r="B501" s="13">
        <v>143321200</v>
      </c>
      <c r="C501" s="13"/>
      <c r="D501" s="13">
        <v>160857100</v>
      </c>
      <c r="E501" s="11"/>
      <c r="F501" s="14">
        <f t="shared" si="11"/>
        <v>1.1223538457674092</v>
      </c>
    </row>
    <row r="502" spans="1:6" ht="12.75">
      <c r="A502" s="11" t="s">
        <v>2778</v>
      </c>
      <c r="B502" s="13">
        <v>84014200</v>
      </c>
      <c r="C502" s="13"/>
      <c r="D502" s="13">
        <v>91591800</v>
      </c>
      <c r="E502" s="11"/>
      <c r="F502" s="14">
        <f t="shared" si="11"/>
        <v>1.0901942766817991</v>
      </c>
    </row>
    <row r="503" spans="1:6" ht="12.75">
      <c r="A503" s="15" t="s">
        <v>2779</v>
      </c>
      <c r="B503" s="9">
        <f>SUM(B504:B515)</f>
        <v>1858269100</v>
      </c>
      <c r="C503" s="9"/>
      <c r="D503" s="9">
        <f>SUM(D504:D515)</f>
        <v>2027352929</v>
      </c>
      <c r="E503" s="43"/>
      <c r="F503" s="10">
        <f t="shared" si="11"/>
        <v>1.090989958881628</v>
      </c>
    </row>
    <row r="504" spans="1:6" ht="12.75">
      <c r="A504" s="11" t="s">
        <v>2780</v>
      </c>
      <c r="B504" s="13">
        <v>48020200</v>
      </c>
      <c r="C504" s="13"/>
      <c r="D504" s="13">
        <v>52106900</v>
      </c>
      <c r="E504" s="11"/>
      <c r="F504" s="14">
        <f t="shared" si="11"/>
        <v>1.085103768830617</v>
      </c>
    </row>
    <row r="505" spans="1:6" ht="12.75">
      <c r="A505" s="11" t="s">
        <v>2781</v>
      </c>
      <c r="B505" s="13">
        <v>30279100</v>
      </c>
      <c r="C505" s="13"/>
      <c r="D505" s="13">
        <v>33548400</v>
      </c>
      <c r="E505" s="11"/>
      <c r="F505" s="14">
        <f t="shared" si="11"/>
        <v>1.1079721656191894</v>
      </c>
    </row>
    <row r="506" spans="1:6" ht="12.75">
      <c r="A506" s="11" t="s">
        <v>2782</v>
      </c>
      <c r="B506" s="13">
        <v>142250900</v>
      </c>
      <c r="C506" s="13"/>
      <c r="D506" s="13">
        <v>159032900</v>
      </c>
      <c r="E506" s="11"/>
      <c r="F506" s="14">
        <f t="shared" si="11"/>
        <v>1.1179746490180378</v>
      </c>
    </row>
    <row r="507" spans="1:6" ht="12.75">
      <c r="A507" s="11" t="s">
        <v>2783</v>
      </c>
      <c r="B507" s="13">
        <v>226247700</v>
      </c>
      <c r="C507" s="13"/>
      <c r="D507" s="13">
        <v>249397800</v>
      </c>
      <c r="E507" s="11"/>
      <c r="F507" s="14">
        <f t="shared" si="11"/>
        <v>1.1023219241565771</v>
      </c>
    </row>
    <row r="508" spans="1:6" ht="12.75">
      <c r="A508" s="11" t="s">
        <v>2784</v>
      </c>
      <c r="B508" s="13">
        <v>150218300</v>
      </c>
      <c r="C508" s="13"/>
      <c r="D508" s="13">
        <v>147861500</v>
      </c>
      <c r="E508" s="11"/>
      <c r="F508" s="14">
        <f t="shared" si="11"/>
        <v>0.9843108329677542</v>
      </c>
    </row>
    <row r="509" spans="1:6" ht="12.75">
      <c r="A509" s="11" t="s">
        <v>1092</v>
      </c>
      <c r="B509" s="13">
        <v>132745900</v>
      </c>
      <c r="C509" s="13"/>
      <c r="D509" s="13">
        <v>136275400</v>
      </c>
      <c r="E509" s="11"/>
      <c r="F509" s="14">
        <f t="shared" si="11"/>
        <v>1.0265883918072045</v>
      </c>
    </row>
    <row r="510" spans="1:6" ht="12.75">
      <c r="A510" s="11" t="s">
        <v>2614</v>
      </c>
      <c r="B510" s="13">
        <v>166988600</v>
      </c>
      <c r="C510" s="13"/>
      <c r="D510" s="13">
        <v>166687400</v>
      </c>
      <c r="E510" s="11"/>
      <c r="F510" s="14">
        <f t="shared" si="11"/>
        <v>0.9981962840577141</v>
      </c>
    </row>
    <row r="511" spans="1:6" ht="12.75">
      <c r="A511" s="11" t="s">
        <v>2784</v>
      </c>
      <c r="B511" s="13">
        <v>426597800</v>
      </c>
      <c r="C511" s="13"/>
      <c r="D511" s="13">
        <v>492157260</v>
      </c>
      <c r="E511" s="11"/>
      <c r="F511" s="14">
        <f t="shared" si="11"/>
        <v>1.1536797892534842</v>
      </c>
    </row>
    <row r="512" spans="1:6" ht="12.75">
      <c r="A512" s="44" t="s">
        <v>1093</v>
      </c>
      <c r="B512" s="13"/>
      <c r="C512" s="13"/>
      <c r="D512" s="13"/>
      <c r="E512" s="11"/>
      <c r="F512" s="14"/>
    </row>
    <row r="513" spans="1:6" ht="12.75">
      <c r="A513" s="11" t="s">
        <v>1094</v>
      </c>
      <c r="B513" s="13">
        <v>378254500</v>
      </c>
      <c r="C513" s="13"/>
      <c r="D513" s="13">
        <v>423179789</v>
      </c>
      <c r="E513" s="11"/>
      <c r="F513" s="14">
        <f>SUM(D513/B513)</f>
        <v>1.1187700053799756</v>
      </c>
    </row>
    <row r="514" spans="1:6" ht="12.75">
      <c r="A514" s="44" t="s">
        <v>1093</v>
      </c>
      <c r="B514" s="13"/>
      <c r="C514" s="13"/>
      <c r="D514" s="13"/>
      <c r="E514" s="11"/>
      <c r="F514" s="14"/>
    </row>
    <row r="515" spans="1:6" ht="12.75">
      <c r="A515" s="11" t="s">
        <v>1095</v>
      </c>
      <c r="B515" s="13">
        <v>156666100</v>
      </c>
      <c r="C515" s="13"/>
      <c r="D515" s="13">
        <v>167105580</v>
      </c>
      <c r="E515" s="11"/>
      <c r="F515" s="14">
        <f>SUM(D515/B515)</f>
        <v>1.0666352197444118</v>
      </c>
    </row>
    <row r="516" spans="1:6" ht="12.75">
      <c r="A516" s="44" t="s">
        <v>1093</v>
      </c>
      <c r="B516" s="13"/>
      <c r="C516" s="13"/>
      <c r="D516" s="13"/>
      <c r="E516" s="11"/>
      <c r="F516" s="14"/>
    </row>
    <row r="517" spans="1:6" ht="12.75">
      <c r="A517" s="15" t="s">
        <v>1096</v>
      </c>
      <c r="B517" s="9">
        <f>SUM(B518:B521)</f>
        <v>474071600</v>
      </c>
      <c r="C517" s="9"/>
      <c r="D517" s="9">
        <f>SUM(D518:D521)</f>
        <v>505135400</v>
      </c>
      <c r="E517" s="43"/>
      <c r="F517" s="10">
        <f aca="true" t="shared" si="12" ref="F517:F530">SUM(D517/B517)</f>
        <v>1.0655255450864385</v>
      </c>
    </row>
    <row r="518" spans="1:6" ht="12.75">
      <c r="A518" s="11" t="s">
        <v>1097</v>
      </c>
      <c r="B518" s="13">
        <v>57358000</v>
      </c>
      <c r="C518" s="13"/>
      <c r="D518" s="13">
        <v>61730200</v>
      </c>
      <c r="E518" s="11"/>
      <c r="F518" s="14">
        <f t="shared" si="12"/>
        <v>1.0762265072003905</v>
      </c>
    </row>
    <row r="519" spans="1:6" ht="12.75">
      <c r="A519" s="11" t="s">
        <v>1098</v>
      </c>
      <c r="B519" s="13">
        <v>187769200</v>
      </c>
      <c r="C519" s="13"/>
      <c r="D519" s="13">
        <v>200500000</v>
      </c>
      <c r="E519" s="11"/>
      <c r="F519" s="14">
        <f t="shared" si="12"/>
        <v>1.067800256911144</v>
      </c>
    </row>
    <row r="520" spans="1:6" ht="12.75">
      <c r="A520" s="11" t="s">
        <v>1099</v>
      </c>
      <c r="B520" s="13">
        <v>160911200</v>
      </c>
      <c r="C520" s="13"/>
      <c r="D520" s="13">
        <v>170390400</v>
      </c>
      <c r="E520" s="11"/>
      <c r="F520" s="14">
        <f t="shared" si="12"/>
        <v>1.0589095103386215</v>
      </c>
    </row>
    <row r="521" spans="1:6" ht="12.75">
      <c r="A521" s="11" t="s">
        <v>1100</v>
      </c>
      <c r="B521" s="13">
        <v>68033200</v>
      </c>
      <c r="C521" s="13"/>
      <c r="D521" s="13">
        <v>72514800</v>
      </c>
      <c r="E521" s="11"/>
      <c r="F521" s="14">
        <f t="shared" si="12"/>
        <v>1.0658737204776492</v>
      </c>
    </row>
    <row r="522" spans="1:6" ht="12.75">
      <c r="A522" s="15" t="s">
        <v>1101</v>
      </c>
      <c r="B522" s="9">
        <f>SUM(B523:B530)</f>
        <v>694209600</v>
      </c>
      <c r="C522" s="9"/>
      <c r="D522" s="9">
        <f>SUM(D523:D530)</f>
        <v>775379400</v>
      </c>
      <c r="E522" s="43"/>
      <c r="F522" s="10">
        <f t="shared" si="12"/>
        <v>1.1169240529085165</v>
      </c>
    </row>
    <row r="523" spans="1:6" ht="12.75">
      <c r="A523" s="11" t="s">
        <v>1102</v>
      </c>
      <c r="B523" s="13">
        <v>93712700</v>
      </c>
      <c r="C523" s="13"/>
      <c r="D523" s="13">
        <v>105537100</v>
      </c>
      <c r="E523" s="11"/>
      <c r="F523" s="14">
        <f t="shared" si="12"/>
        <v>1.1261771350094492</v>
      </c>
    </row>
    <row r="524" spans="1:6" ht="12.75">
      <c r="A524" s="11" t="s">
        <v>2688</v>
      </c>
      <c r="B524" s="13">
        <v>57750000</v>
      </c>
      <c r="C524" s="13"/>
      <c r="D524" s="13">
        <v>66448500</v>
      </c>
      <c r="E524" s="11"/>
      <c r="F524" s="14">
        <f t="shared" si="12"/>
        <v>1.1506233766233767</v>
      </c>
    </row>
    <row r="525" spans="1:6" ht="12.75">
      <c r="A525" s="11" t="s">
        <v>1103</v>
      </c>
      <c r="B525" s="13">
        <v>59469700</v>
      </c>
      <c r="C525" s="13"/>
      <c r="D525" s="13">
        <v>67203600</v>
      </c>
      <c r="E525" s="11"/>
      <c r="F525" s="14">
        <f t="shared" si="12"/>
        <v>1.1300477385962935</v>
      </c>
    </row>
    <row r="526" spans="1:6" ht="12.75">
      <c r="A526" s="11" t="s">
        <v>1104</v>
      </c>
      <c r="B526" s="13">
        <v>69774700</v>
      </c>
      <c r="C526" s="13"/>
      <c r="D526" s="13">
        <v>81360300</v>
      </c>
      <c r="E526" s="11"/>
      <c r="F526" s="14">
        <f t="shared" si="12"/>
        <v>1.1660429926606635</v>
      </c>
    </row>
    <row r="527" spans="1:6" ht="12.75">
      <c r="A527" s="11" t="s">
        <v>1105</v>
      </c>
      <c r="B527" s="13">
        <v>258743300</v>
      </c>
      <c r="C527" s="13"/>
      <c r="D527" s="13">
        <v>272947500</v>
      </c>
      <c r="E527" s="11"/>
      <c r="F527" s="14">
        <f t="shared" si="12"/>
        <v>1.0548968804216379</v>
      </c>
    </row>
    <row r="528" spans="1:6" ht="12.75">
      <c r="A528" s="11" t="s">
        <v>1106</v>
      </c>
      <c r="B528" s="13">
        <v>80209000</v>
      </c>
      <c r="C528" s="13"/>
      <c r="D528" s="13">
        <v>92552100</v>
      </c>
      <c r="E528" s="11"/>
      <c r="F528" s="14">
        <f t="shared" si="12"/>
        <v>1.1538867209415402</v>
      </c>
    </row>
    <row r="529" spans="1:6" ht="12.75">
      <c r="A529" s="11" t="s">
        <v>1107</v>
      </c>
      <c r="B529" s="13">
        <v>73391000</v>
      </c>
      <c r="C529" s="13"/>
      <c r="D529" s="13">
        <v>88100300</v>
      </c>
      <c r="E529" s="11"/>
      <c r="F529" s="14">
        <f t="shared" si="12"/>
        <v>1.2004237576814596</v>
      </c>
    </row>
    <row r="530" spans="1:6" ht="12.75">
      <c r="A530" s="11" t="s">
        <v>1108</v>
      </c>
      <c r="B530" s="13">
        <v>1159200</v>
      </c>
      <c r="C530" s="13"/>
      <c r="D530" s="13">
        <v>1230000</v>
      </c>
      <c r="E530" s="11"/>
      <c r="F530" s="14">
        <f t="shared" si="12"/>
        <v>1.0610766045548654</v>
      </c>
    </row>
    <row r="531" spans="1:6" ht="12.75">
      <c r="A531" s="44" t="s">
        <v>1109</v>
      </c>
      <c r="B531" s="13"/>
      <c r="C531" s="13"/>
      <c r="D531" s="13"/>
      <c r="E531" s="11"/>
      <c r="F531" s="14"/>
    </row>
    <row r="532" spans="1:6" ht="12.75">
      <c r="A532" s="15" t="s">
        <v>2800</v>
      </c>
      <c r="B532" s="9">
        <f>SUM(B533:B535)</f>
        <v>758381900</v>
      </c>
      <c r="C532" s="9"/>
      <c r="D532" s="9">
        <f>SUM(D533:D535)</f>
        <v>813623500</v>
      </c>
      <c r="E532" s="43"/>
      <c r="F532" s="10">
        <f aca="true" t="shared" si="13" ref="F532:F548">SUM(D532/B532)</f>
        <v>1.0728414008825897</v>
      </c>
    </row>
    <row r="533" spans="1:6" ht="12.75">
      <c r="A533" s="11" t="s">
        <v>2801</v>
      </c>
      <c r="B533" s="13">
        <v>456164700</v>
      </c>
      <c r="C533" s="13"/>
      <c r="D533" s="13">
        <v>482290100</v>
      </c>
      <c r="E533" s="11"/>
      <c r="F533" s="14">
        <f t="shared" si="13"/>
        <v>1.057271858168771</v>
      </c>
    </row>
    <row r="534" spans="1:6" ht="12.75">
      <c r="A534" s="11" t="s">
        <v>2802</v>
      </c>
      <c r="B534" s="13">
        <v>152197900</v>
      </c>
      <c r="C534" s="13"/>
      <c r="D534" s="13">
        <v>171507500</v>
      </c>
      <c r="E534" s="11"/>
      <c r="F534" s="14">
        <f t="shared" si="13"/>
        <v>1.126871658544566</v>
      </c>
    </row>
    <row r="535" spans="1:6" ht="12.75">
      <c r="A535" s="11" t="s">
        <v>1058</v>
      </c>
      <c r="B535" s="13">
        <v>150019300</v>
      </c>
      <c r="C535" s="13"/>
      <c r="D535" s="13">
        <v>159825900</v>
      </c>
      <c r="E535" s="11"/>
      <c r="F535" s="14">
        <f t="shared" si="13"/>
        <v>1.0653689225319676</v>
      </c>
    </row>
    <row r="536" spans="1:6" ht="12.75">
      <c r="A536" s="15" t="s">
        <v>2803</v>
      </c>
      <c r="B536" s="9">
        <f>SUM(B537:B538)</f>
        <v>1042548700</v>
      </c>
      <c r="C536" s="9"/>
      <c r="D536" s="9">
        <f>SUM(D537:D538)</f>
        <v>1159022700</v>
      </c>
      <c r="E536" s="43"/>
      <c r="F536" s="10">
        <f t="shared" si="13"/>
        <v>1.1117204404935712</v>
      </c>
    </row>
    <row r="537" spans="1:6" ht="12.75">
      <c r="A537" s="11" t="s">
        <v>2804</v>
      </c>
      <c r="B537" s="13">
        <v>974238900</v>
      </c>
      <c r="C537" s="13"/>
      <c r="D537" s="13">
        <v>1084518500</v>
      </c>
      <c r="E537" s="11"/>
      <c r="F537" s="14">
        <f t="shared" si="13"/>
        <v>1.113195644312704</v>
      </c>
    </row>
    <row r="538" spans="1:6" ht="12.75">
      <c r="A538" s="11" t="s">
        <v>2805</v>
      </c>
      <c r="B538" s="13">
        <v>68309800</v>
      </c>
      <c r="C538" s="13"/>
      <c r="D538" s="13">
        <v>74504200</v>
      </c>
      <c r="E538" s="11"/>
      <c r="F538" s="14">
        <f t="shared" si="13"/>
        <v>1.090680985744359</v>
      </c>
    </row>
    <row r="539" spans="1:6" ht="12.75">
      <c r="A539" s="15" t="s">
        <v>2806</v>
      </c>
      <c r="B539" s="9">
        <f>SUM(B540:B542)</f>
        <v>598531700</v>
      </c>
      <c r="C539" s="9"/>
      <c r="D539" s="9">
        <f>SUM(D540:D542)</f>
        <v>675775100</v>
      </c>
      <c r="E539" s="43"/>
      <c r="F539" s="10">
        <f t="shared" si="13"/>
        <v>1.129054818650374</v>
      </c>
    </row>
    <row r="540" spans="1:6" ht="12.75">
      <c r="A540" s="11" t="s">
        <v>2807</v>
      </c>
      <c r="B540" s="13">
        <v>142299200</v>
      </c>
      <c r="C540" s="13"/>
      <c r="D540" s="13">
        <v>160054500</v>
      </c>
      <c r="E540" s="11"/>
      <c r="F540" s="14">
        <f t="shared" si="13"/>
        <v>1.124774418970732</v>
      </c>
    </row>
    <row r="541" spans="1:6" ht="12.75">
      <c r="A541" s="11" t="s">
        <v>2808</v>
      </c>
      <c r="B541" s="13">
        <v>301269000</v>
      </c>
      <c r="C541" s="13"/>
      <c r="D541" s="13">
        <v>344284200</v>
      </c>
      <c r="E541" s="11"/>
      <c r="F541" s="14">
        <f t="shared" si="13"/>
        <v>1.1427800404289854</v>
      </c>
    </row>
    <row r="542" spans="1:6" ht="12.75">
      <c r="A542" s="11" t="s">
        <v>2809</v>
      </c>
      <c r="B542" s="13">
        <v>154963500</v>
      </c>
      <c r="C542" s="13"/>
      <c r="D542" s="13">
        <v>171436400</v>
      </c>
      <c r="E542" s="11"/>
      <c r="F542" s="14">
        <f t="shared" si="13"/>
        <v>1.1063018065544468</v>
      </c>
    </row>
    <row r="543" spans="1:6" ht="12.75">
      <c r="A543" s="15" t="s">
        <v>2810</v>
      </c>
      <c r="B543" s="9">
        <f>SUM(B544:B548)</f>
        <v>1267937200</v>
      </c>
      <c r="C543" s="9"/>
      <c r="D543" s="9">
        <f>SUM(D544:D548)</f>
        <v>1426548600</v>
      </c>
      <c r="E543" s="43"/>
      <c r="F543" s="10">
        <f t="shared" si="13"/>
        <v>1.1250940503993416</v>
      </c>
    </row>
    <row r="544" spans="1:6" ht="12.75">
      <c r="A544" s="11" t="s">
        <v>2811</v>
      </c>
      <c r="B544" s="13">
        <v>204196400</v>
      </c>
      <c r="C544" s="13"/>
      <c r="D544" s="13">
        <v>229033600</v>
      </c>
      <c r="E544" s="11"/>
      <c r="F544" s="14">
        <f t="shared" si="13"/>
        <v>1.1216338779723833</v>
      </c>
    </row>
    <row r="545" spans="1:6" ht="12.75">
      <c r="A545" s="11" t="s">
        <v>2812</v>
      </c>
      <c r="B545" s="13">
        <v>680325300</v>
      </c>
      <c r="C545" s="13"/>
      <c r="D545" s="13">
        <v>763801800</v>
      </c>
      <c r="E545" s="11"/>
      <c r="F545" s="14">
        <f t="shared" si="13"/>
        <v>1.1227008608969855</v>
      </c>
    </row>
    <row r="546" spans="1:6" ht="12.75">
      <c r="A546" s="11" t="s">
        <v>2813</v>
      </c>
      <c r="B546" s="13">
        <v>104869200</v>
      </c>
      <c r="C546" s="13"/>
      <c r="D546" s="13">
        <v>114416200</v>
      </c>
      <c r="E546" s="11"/>
      <c r="F546" s="14">
        <f t="shared" si="13"/>
        <v>1.0910372158841681</v>
      </c>
    </row>
    <row r="547" spans="1:6" ht="12.75">
      <c r="A547" s="11" t="s">
        <v>2814</v>
      </c>
      <c r="B547" s="13">
        <v>102936700</v>
      </c>
      <c r="C547" s="13"/>
      <c r="D547" s="13">
        <v>118402000</v>
      </c>
      <c r="E547" s="11"/>
      <c r="F547" s="14">
        <f t="shared" si="13"/>
        <v>1.1502408761889589</v>
      </c>
    </row>
    <row r="548" spans="1:6" ht="12.75">
      <c r="A548" s="11" t="s">
        <v>2815</v>
      </c>
      <c r="B548" s="13">
        <v>175609600</v>
      </c>
      <c r="C548" s="13"/>
      <c r="D548" s="13">
        <v>200895000</v>
      </c>
      <c r="E548" s="11"/>
      <c r="F548" s="14">
        <f t="shared" si="13"/>
        <v>1.1439864335434964</v>
      </c>
    </row>
    <row r="549" spans="1:6" ht="12.75">
      <c r="A549" s="11"/>
      <c r="B549" s="13"/>
      <c r="C549" s="13"/>
      <c r="D549" s="13"/>
      <c r="E549" s="11"/>
      <c r="F549" s="14"/>
    </row>
    <row r="551" spans="1:6" ht="12.75">
      <c r="A551" s="1" t="s">
        <v>2775</v>
      </c>
      <c r="B551" s="2"/>
      <c r="C551" s="2"/>
      <c r="D551" s="2"/>
      <c r="E551" s="2"/>
      <c r="F551" s="34"/>
    </row>
    <row r="552" spans="1:6" ht="12.75">
      <c r="A552" s="3"/>
      <c r="B552" s="17"/>
      <c r="C552" s="17"/>
      <c r="D552" s="17"/>
      <c r="E552" s="17"/>
      <c r="F552" s="33"/>
    </row>
    <row r="553" spans="1:6" ht="12.75">
      <c r="A553" s="4" t="s">
        <v>1448</v>
      </c>
      <c r="B553" s="5">
        <v>2002</v>
      </c>
      <c r="C553" s="5" t="s">
        <v>1449</v>
      </c>
      <c r="D553" s="5">
        <v>2002</v>
      </c>
      <c r="E553" s="4"/>
      <c r="F553" s="35"/>
    </row>
    <row r="554" spans="1:6" ht="13.5" thickBot="1">
      <c r="A554" s="25" t="s">
        <v>1450</v>
      </c>
      <c r="B554" s="24" t="s">
        <v>1451</v>
      </c>
      <c r="C554" s="25"/>
      <c r="D554" s="25" t="s">
        <v>1452</v>
      </c>
      <c r="E554" s="25"/>
      <c r="F554" s="36" t="s">
        <v>1453</v>
      </c>
    </row>
    <row r="555" spans="1:6" ht="12.75">
      <c r="A555" s="17"/>
      <c r="B555" s="31"/>
      <c r="C555" s="31"/>
      <c r="D555" s="31"/>
      <c r="E555" s="17"/>
      <c r="F555" s="33"/>
    </row>
    <row r="556" spans="1:6" ht="12.75">
      <c r="A556" s="15" t="s">
        <v>2816</v>
      </c>
      <c r="B556" s="9">
        <f>SUM(B557:B564)</f>
        <v>666665700</v>
      </c>
      <c r="C556" s="9"/>
      <c r="D556" s="9">
        <f>SUM(D557:D564)</f>
        <v>719687300</v>
      </c>
      <c r="E556" s="43"/>
      <c r="F556" s="10">
        <f aca="true" t="shared" si="14" ref="F556:F597">SUM(D556/B556)</f>
        <v>1.0795325153221471</v>
      </c>
    </row>
    <row r="557" spans="1:6" ht="12.75">
      <c r="A557" s="11" t="s">
        <v>2817</v>
      </c>
      <c r="B557" s="13">
        <v>139172800</v>
      </c>
      <c r="C557" s="13"/>
      <c r="D557" s="13">
        <v>160455000</v>
      </c>
      <c r="E557" s="11"/>
      <c r="F557" s="14">
        <f t="shared" si="14"/>
        <v>1.1529192485888047</v>
      </c>
    </row>
    <row r="558" spans="1:6" ht="12.75">
      <c r="A558" s="11" t="s">
        <v>2818</v>
      </c>
      <c r="B558" s="13">
        <v>107238500</v>
      </c>
      <c r="C558" s="13"/>
      <c r="D558" s="13">
        <v>122603700</v>
      </c>
      <c r="E558" s="11"/>
      <c r="F558" s="14">
        <f t="shared" si="14"/>
        <v>1.1432806314896236</v>
      </c>
    </row>
    <row r="559" spans="1:6" ht="12.75">
      <c r="A559" s="11" t="s">
        <v>2819</v>
      </c>
      <c r="B559" s="13">
        <v>41280600</v>
      </c>
      <c r="C559" s="13"/>
      <c r="D559" s="13">
        <v>47837900</v>
      </c>
      <c r="E559" s="11"/>
      <c r="F559" s="14">
        <f t="shared" si="14"/>
        <v>1.1588470128825648</v>
      </c>
    </row>
    <row r="560" spans="1:6" ht="12.75">
      <c r="A560" s="11" t="s">
        <v>2820</v>
      </c>
      <c r="B560" s="13">
        <v>11437700</v>
      </c>
      <c r="C560" s="13"/>
      <c r="D560" s="13">
        <v>11602700</v>
      </c>
      <c r="E560" s="11"/>
      <c r="F560" s="14">
        <f t="shared" si="14"/>
        <v>1.014425977250671</v>
      </c>
    </row>
    <row r="561" spans="1:6" ht="12.75">
      <c r="A561" s="11" t="s">
        <v>2821</v>
      </c>
      <c r="B561" s="13">
        <v>143059300</v>
      </c>
      <c r="C561" s="13"/>
      <c r="D561" s="13">
        <v>144756400</v>
      </c>
      <c r="E561" s="11"/>
      <c r="F561" s="14">
        <f t="shared" si="14"/>
        <v>1.011862912792108</v>
      </c>
    </row>
    <row r="562" spans="1:6" ht="12.75">
      <c r="A562" s="11" t="s">
        <v>2822</v>
      </c>
      <c r="B562" s="13">
        <v>72633400</v>
      </c>
      <c r="C562" s="13"/>
      <c r="D562" s="13">
        <v>72709400</v>
      </c>
      <c r="E562" s="11"/>
      <c r="F562" s="14">
        <f t="shared" si="14"/>
        <v>1.0010463505770073</v>
      </c>
    </row>
    <row r="563" spans="1:6" ht="12.75">
      <c r="A563" s="11" t="s">
        <v>2823</v>
      </c>
      <c r="B563" s="13">
        <v>61592700</v>
      </c>
      <c r="C563" s="13"/>
      <c r="D563" s="13">
        <v>63426000</v>
      </c>
      <c r="E563" s="11"/>
      <c r="F563" s="14">
        <f t="shared" si="14"/>
        <v>1.029764890969222</v>
      </c>
    </row>
    <row r="564" spans="1:6" ht="12.75">
      <c r="A564" s="11" t="s">
        <v>2824</v>
      </c>
      <c r="B564" s="13">
        <v>90250700</v>
      </c>
      <c r="C564" s="13"/>
      <c r="D564" s="13">
        <v>96296200</v>
      </c>
      <c r="E564" s="11"/>
      <c r="F564" s="14">
        <f t="shared" si="14"/>
        <v>1.0669856300283544</v>
      </c>
    </row>
    <row r="565" spans="1:6" ht="12.75">
      <c r="A565" s="15" t="s">
        <v>2825</v>
      </c>
      <c r="B565" s="9">
        <f>SUM(B566:B571)</f>
        <v>552256600</v>
      </c>
      <c r="C565" s="9"/>
      <c r="D565" s="9">
        <f>SUM(D566:D571)</f>
        <v>575860300</v>
      </c>
      <c r="E565" s="43"/>
      <c r="F565" s="10">
        <f t="shared" si="14"/>
        <v>1.0427404579682706</v>
      </c>
    </row>
    <row r="566" spans="1:6" ht="12.75">
      <c r="A566" s="11" t="s">
        <v>1128</v>
      </c>
      <c r="B566" s="13">
        <v>83203700</v>
      </c>
      <c r="C566" s="13"/>
      <c r="D566" s="13">
        <v>81792900</v>
      </c>
      <c r="E566" s="11"/>
      <c r="F566" s="14">
        <f t="shared" si="14"/>
        <v>0.9830440232826184</v>
      </c>
    </row>
    <row r="567" spans="1:6" ht="12.75">
      <c r="A567" s="11" t="s">
        <v>1129</v>
      </c>
      <c r="B567" s="13">
        <v>136689400</v>
      </c>
      <c r="C567" s="13"/>
      <c r="D567" s="13">
        <v>136955200</v>
      </c>
      <c r="E567" s="11"/>
      <c r="F567" s="14">
        <f t="shared" si="14"/>
        <v>1.0019445545887244</v>
      </c>
    </row>
    <row r="568" spans="1:6" ht="12.75">
      <c r="A568" s="11" t="s">
        <v>1130</v>
      </c>
      <c r="B568" s="13">
        <v>150586500</v>
      </c>
      <c r="C568" s="13"/>
      <c r="D568" s="13">
        <v>163032300</v>
      </c>
      <c r="E568" s="11"/>
      <c r="F568" s="14">
        <f t="shared" si="14"/>
        <v>1.082648843023777</v>
      </c>
    </row>
    <row r="569" spans="1:6" ht="12.75">
      <c r="A569" s="11" t="s">
        <v>1131</v>
      </c>
      <c r="B569" s="13">
        <v>5961800</v>
      </c>
      <c r="C569" s="13"/>
      <c r="D569" s="13">
        <v>6997200</v>
      </c>
      <c r="E569" s="11"/>
      <c r="F569" s="14">
        <f t="shared" si="14"/>
        <v>1.1736723808245833</v>
      </c>
    </row>
    <row r="570" spans="1:6" ht="12.75">
      <c r="A570" s="11" t="s">
        <v>1132</v>
      </c>
      <c r="B570" s="13">
        <v>14991200</v>
      </c>
      <c r="C570" s="13"/>
      <c r="D570" s="13">
        <v>16241000</v>
      </c>
      <c r="E570" s="11"/>
      <c r="F570" s="14">
        <f t="shared" si="14"/>
        <v>1.0833689097603927</v>
      </c>
    </row>
    <row r="571" spans="1:6" ht="12.75">
      <c r="A571" s="11" t="s">
        <v>1133</v>
      </c>
      <c r="B571" s="13">
        <v>160824000</v>
      </c>
      <c r="C571" s="13"/>
      <c r="D571" s="13">
        <v>170841700</v>
      </c>
      <c r="E571" s="11"/>
      <c r="F571" s="14">
        <f t="shared" si="14"/>
        <v>1.0622898323633287</v>
      </c>
    </row>
    <row r="572" spans="1:6" ht="12.75">
      <c r="A572" s="15" t="s">
        <v>1134</v>
      </c>
      <c r="B572" s="9">
        <f>SUM(B573:B574)</f>
        <v>957461300</v>
      </c>
      <c r="C572" s="9"/>
      <c r="D572" s="9">
        <f>SUM(D573:D574)</f>
        <v>1123528800</v>
      </c>
      <c r="E572" s="43"/>
      <c r="F572" s="10">
        <f t="shared" si="14"/>
        <v>1.1734456525814672</v>
      </c>
    </row>
    <row r="573" spans="1:6" ht="12.75">
      <c r="A573" s="11" t="s">
        <v>1135</v>
      </c>
      <c r="B573" s="13">
        <v>116867600</v>
      </c>
      <c r="C573" s="13"/>
      <c r="D573" s="13">
        <v>136059900</v>
      </c>
      <c r="E573" s="11"/>
      <c r="F573" s="14">
        <f t="shared" si="14"/>
        <v>1.1642225903501056</v>
      </c>
    </row>
    <row r="574" spans="1:6" ht="12.75">
      <c r="A574" s="11" t="s">
        <v>1136</v>
      </c>
      <c r="B574" s="13">
        <v>840593700</v>
      </c>
      <c r="C574" s="13"/>
      <c r="D574" s="13">
        <v>987468900</v>
      </c>
      <c r="E574" s="11"/>
      <c r="F574" s="14">
        <f t="shared" si="14"/>
        <v>1.17472793336424</v>
      </c>
    </row>
    <row r="575" spans="1:6" ht="12.75">
      <c r="A575" s="15" t="s">
        <v>1137</v>
      </c>
      <c r="B575" s="9">
        <f>SUM(B576:B579)</f>
        <v>598611000</v>
      </c>
      <c r="C575" s="9"/>
      <c r="D575" s="9">
        <f>SUM(D576:D579)</f>
        <v>614248300</v>
      </c>
      <c r="E575" s="43"/>
      <c r="F575" s="10">
        <f t="shared" si="14"/>
        <v>1.0261226405796084</v>
      </c>
    </row>
    <row r="576" spans="1:6" ht="12.75">
      <c r="A576" s="11" t="s">
        <v>2833</v>
      </c>
      <c r="B576" s="13">
        <v>142849700</v>
      </c>
      <c r="C576" s="13"/>
      <c r="D576" s="13">
        <v>162387200</v>
      </c>
      <c r="E576" s="11"/>
      <c r="F576" s="14">
        <f t="shared" si="14"/>
        <v>1.1367696256974988</v>
      </c>
    </row>
    <row r="577" spans="1:6" ht="12.75">
      <c r="A577" s="11" t="s">
        <v>2834</v>
      </c>
      <c r="B577" s="13">
        <v>175879100</v>
      </c>
      <c r="C577" s="13"/>
      <c r="D577" s="13">
        <v>165050600</v>
      </c>
      <c r="E577" s="11"/>
      <c r="F577" s="14">
        <f t="shared" si="14"/>
        <v>0.9384321388954117</v>
      </c>
    </row>
    <row r="578" spans="1:6" ht="12.75">
      <c r="A578" s="11" t="s">
        <v>2835</v>
      </c>
      <c r="B578" s="13">
        <v>87443000</v>
      </c>
      <c r="C578" s="13"/>
      <c r="D578" s="13">
        <v>90091600</v>
      </c>
      <c r="E578" s="11"/>
      <c r="F578" s="14">
        <f t="shared" si="14"/>
        <v>1.0302894456960534</v>
      </c>
    </row>
    <row r="579" spans="1:6" ht="12.75">
      <c r="A579" s="11" t="s">
        <v>2836</v>
      </c>
      <c r="B579" s="13">
        <v>192439200</v>
      </c>
      <c r="C579" s="13"/>
      <c r="D579" s="13">
        <v>196718900</v>
      </c>
      <c r="E579" s="11"/>
      <c r="F579" s="14">
        <f t="shared" si="14"/>
        <v>1.0222392319236413</v>
      </c>
    </row>
    <row r="580" spans="1:6" ht="12.75">
      <c r="A580" s="15" t="s">
        <v>2837</v>
      </c>
      <c r="B580" s="9">
        <v>1170318300</v>
      </c>
      <c r="C580" s="9"/>
      <c r="D580" s="9">
        <v>1450474100</v>
      </c>
      <c r="E580" s="43"/>
      <c r="F580" s="10">
        <f t="shared" si="14"/>
        <v>1.2393842769099654</v>
      </c>
    </row>
    <row r="581" spans="1:6" ht="12.75">
      <c r="A581" s="15" t="s">
        <v>2838</v>
      </c>
      <c r="B581" s="9">
        <f>SUM(B582:B586)</f>
        <v>688863400</v>
      </c>
      <c r="C581" s="9"/>
      <c r="D581" s="9">
        <f>SUM(D582:D586)</f>
        <v>727671700</v>
      </c>
      <c r="E581" s="43"/>
      <c r="F581" s="10">
        <f t="shared" si="14"/>
        <v>1.0563367134906572</v>
      </c>
    </row>
    <row r="582" spans="1:6" ht="12.75">
      <c r="A582" s="11" t="s">
        <v>2839</v>
      </c>
      <c r="B582" s="13">
        <v>337769000</v>
      </c>
      <c r="C582" s="13"/>
      <c r="D582" s="13">
        <v>346995000</v>
      </c>
      <c r="E582" s="11"/>
      <c r="F582" s="14">
        <f t="shared" si="14"/>
        <v>1.0273145256077378</v>
      </c>
    </row>
    <row r="583" spans="1:6" ht="12.75">
      <c r="A583" s="11" t="s">
        <v>2840</v>
      </c>
      <c r="B583" s="13">
        <v>7778400</v>
      </c>
      <c r="C583" s="13"/>
      <c r="D583" s="13">
        <v>9242900</v>
      </c>
      <c r="E583" s="11"/>
      <c r="F583" s="14">
        <f t="shared" si="14"/>
        <v>1.1882777949192636</v>
      </c>
    </row>
    <row r="584" spans="1:6" ht="12.75">
      <c r="A584" s="11" t="s">
        <v>2841</v>
      </c>
      <c r="B584" s="13">
        <v>136547000</v>
      </c>
      <c r="C584" s="13"/>
      <c r="D584" s="13">
        <v>148139200</v>
      </c>
      <c r="E584" s="11"/>
      <c r="F584" s="14">
        <f t="shared" si="14"/>
        <v>1.084895310772115</v>
      </c>
    </row>
    <row r="585" spans="1:6" ht="12.75">
      <c r="A585" s="11" t="s">
        <v>2842</v>
      </c>
      <c r="B585" s="13">
        <v>70709700</v>
      </c>
      <c r="C585" s="13"/>
      <c r="D585" s="13">
        <v>75849800</v>
      </c>
      <c r="E585" s="11"/>
      <c r="F585" s="14">
        <f t="shared" si="14"/>
        <v>1.0726929968589882</v>
      </c>
    </row>
    <row r="586" spans="1:6" ht="12.75">
      <c r="A586" s="11" t="s">
        <v>2843</v>
      </c>
      <c r="B586" s="13">
        <v>136059300</v>
      </c>
      <c r="C586" s="13"/>
      <c r="D586" s="13">
        <v>147444800</v>
      </c>
      <c r="E586" s="11"/>
      <c r="F586" s="14">
        <f t="shared" si="14"/>
        <v>1.0836804246383747</v>
      </c>
    </row>
    <row r="587" spans="1:6" ht="12.75">
      <c r="A587" s="15" t="s">
        <v>2844</v>
      </c>
      <c r="B587" s="9">
        <f>SUM(B588:B592)</f>
        <v>446945500</v>
      </c>
      <c r="C587" s="9"/>
      <c r="D587" s="9">
        <f>SUM(D588:D592)</f>
        <v>481196000</v>
      </c>
      <c r="E587" s="43"/>
      <c r="F587" s="10">
        <f t="shared" si="14"/>
        <v>1.0766323858278022</v>
      </c>
    </row>
    <row r="588" spans="1:6" ht="12.75">
      <c r="A588" s="11" t="s">
        <v>2845</v>
      </c>
      <c r="B588" s="13">
        <v>24610600</v>
      </c>
      <c r="C588" s="13"/>
      <c r="D588" s="13">
        <v>30171900</v>
      </c>
      <c r="E588" s="11"/>
      <c r="F588" s="14">
        <f t="shared" si="14"/>
        <v>1.2259717357561375</v>
      </c>
    </row>
    <row r="589" spans="1:6" ht="12.75">
      <c r="A589" s="11" t="s">
        <v>2594</v>
      </c>
      <c r="B589" s="13">
        <v>150592100</v>
      </c>
      <c r="C589" s="13"/>
      <c r="D589" s="13">
        <v>163021600</v>
      </c>
      <c r="E589" s="11"/>
      <c r="F589" s="14">
        <f t="shared" si="14"/>
        <v>1.0825375301891667</v>
      </c>
    </row>
    <row r="590" spans="1:6" ht="12.75">
      <c r="A590" s="11" t="s">
        <v>2846</v>
      </c>
      <c r="B590" s="13">
        <v>77792100</v>
      </c>
      <c r="C590" s="13"/>
      <c r="D590" s="13">
        <v>83436100</v>
      </c>
      <c r="E590" s="11"/>
      <c r="F590" s="14">
        <f t="shared" si="14"/>
        <v>1.0725523542879032</v>
      </c>
    </row>
    <row r="591" spans="1:6" ht="12.75">
      <c r="A591" s="11" t="s">
        <v>2847</v>
      </c>
      <c r="B591" s="13">
        <v>86365300</v>
      </c>
      <c r="C591" s="13"/>
      <c r="D591" s="13">
        <v>92261100</v>
      </c>
      <c r="E591" s="11"/>
      <c r="F591" s="14">
        <f t="shared" si="14"/>
        <v>1.0682658428790266</v>
      </c>
    </row>
    <row r="592" spans="1:6" ht="12.75">
      <c r="A592" s="11" t="s">
        <v>2848</v>
      </c>
      <c r="B592" s="13">
        <v>107585400</v>
      </c>
      <c r="C592" s="13"/>
      <c r="D592" s="13">
        <v>112305300</v>
      </c>
      <c r="E592" s="11"/>
      <c r="F592" s="14">
        <f t="shared" si="14"/>
        <v>1.0438711944185735</v>
      </c>
    </row>
    <row r="593" spans="1:6" ht="12.75">
      <c r="A593" s="15" t="s">
        <v>2849</v>
      </c>
      <c r="B593" s="9">
        <f>SUM(B594:B603)</f>
        <v>1010278100</v>
      </c>
      <c r="C593" s="9"/>
      <c r="D593" s="9">
        <f>SUM(D594:D603)</f>
        <v>1071721563</v>
      </c>
      <c r="E593" s="43"/>
      <c r="F593" s="10">
        <f t="shared" si="14"/>
        <v>1.0608183657549342</v>
      </c>
    </row>
    <row r="594" spans="1:6" ht="12.75">
      <c r="A594" s="11" t="s">
        <v>2850</v>
      </c>
      <c r="B594" s="13">
        <v>203049600</v>
      </c>
      <c r="C594" s="13"/>
      <c r="D594" s="13">
        <v>201204000</v>
      </c>
      <c r="E594" s="11"/>
      <c r="F594" s="14">
        <f t="shared" si="14"/>
        <v>0.9909105952437237</v>
      </c>
    </row>
    <row r="595" spans="1:6" ht="12.75">
      <c r="A595" s="11" t="s">
        <v>2851</v>
      </c>
      <c r="B595" s="13">
        <v>34336100</v>
      </c>
      <c r="C595" s="13"/>
      <c r="D595" s="13">
        <v>37492100</v>
      </c>
      <c r="E595" s="11"/>
      <c r="F595" s="14">
        <f t="shared" si="14"/>
        <v>1.0919149233605447</v>
      </c>
    </row>
    <row r="596" spans="1:6" ht="12.75">
      <c r="A596" s="11" t="s">
        <v>2852</v>
      </c>
      <c r="B596" s="13">
        <v>290302900</v>
      </c>
      <c r="C596" s="13"/>
      <c r="D596" s="13">
        <v>318552800</v>
      </c>
      <c r="E596" s="11"/>
      <c r="F596" s="14">
        <f t="shared" si="14"/>
        <v>1.0973118077704356</v>
      </c>
    </row>
    <row r="597" spans="1:6" ht="12.75">
      <c r="A597" s="11" t="s">
        <v>2853</v>
      </c>
      <c r="B597" s="13">
        <v>72872600</v>
      </c>
      <c r="C597" s="13"/>
      <c r="D597" s="13">
        <v>78818870</v>
      </c>
      <c r="E597" s="11"/>
      <c r="F597" s="14">
        <f t="shared" si="14"/>
        <v>1.0815981589788206</v>
      </c>
    </row>
    <row r="598" spans="1:6" ht="12.75">
      <c r="A598" s="44" t="s">
        <v>2854</v>
      </c>
      <c r="B598" s="13"/>
      <c r="C598" s="13"/>
      <c r="D598" s="13"/>
      <c r="E598" s="11"/>
      <c r="F598" s="14"/>
    </row>
    <row r="599" spans="1:6" ht="12.75">
      <c r="A599" s="11" t="s">
        <v>2855</v>
      </c>
      <c r="B599" s="13">
        <v>54062500</v>
      </c>
      <c r="C599" s="13"/>
      <c r="D599" s="13">
        <v>62388050</v>
      </c>
      <c r="E599" s="11"/>
      <c r="F599" s="14">
        <f>SUM(D599/B599)</f>
        <v>1.153998612716763</v>
      </c>
    </row>
    <row r="600" spans="1:6" ht="12.75">
      <c r="A600" s="44" t="s">
        <v>2854</v>
      </c>
      <c r="B600" s="13"/>
      <c r="C600" s="13"/>
      <c r="D600" s="13"/>
      <c r="E600" s="11"/>
      <c r="F600" s="14"/>
    </row>
    <row r="601" spans="1:6" ht="12.75">
      <c r="A601" s="11" t="s">
        <v>2856</v>
      </c>
      <c r="B601" s="13">
        <v>244666100</v>
      </c>
      <c r="C601" s="13"/>
      <c r="D601" s="13">
        <v>256371493</v>
      </c>
      <c r="E601" s="11"/>
      <c r="F601" s="14">
        <f>SUM(D601/B601)</f>
        <v>1.047842316528526</v>
      </c>
    </row>
    <row r="602" spans="1:6" ht="12.75">
      <c r="A602" s="44" t="s">
        <v>2854</v>
      </c>
      <c r="B602" s="13"/>
      <c r="C602" s="13"/>
      <c r="D602" s="13"/>
      <c r="E602" s="11"/>
      <c r="F602" s="14"/>
    </row>
    <row r="603" spans="1:6" ht="12.75">
      <c r="A603" s="11" t="s">
        <v>2857</v>
      </c>
      <c r="B603" s="13">
        <v>110988300</v>
      </c>
      <c r="C603" s="13"/>
      <c r="D603" s="13">
        <v>116894250</v>
      </c>
      <c r="E603" s="11"/>
      <c r="F603" s="14">
        <f>SUM(D603/B603)</f>
        <v>1.0532123656277284</v>
      </c>
    </row>
    <row r="604" spans="1:6" ht="12.75">
      <c r="A604" s="44" t="s">
        <v>2854</v>
      </c>
      <c r="B604" s="13"/>
      <c r="C604" s="13"/>
      <c r="D604" s="13"/>
      <c r="E604" s="11"/>
      <c r="F604" s="45"/>
    </row>
    <row r="605" spans="1:6" ht="12.75">
      <c r="A605" s="11"/>
      <c r="B605" s="11"/>
      <c r="C605" s="11"/>
      <c r="D605" s="11"/>
      <c r="E605" s="11"/>
      <c r="F605" s="11"/>
    </row>
    <row r="606" spans="1:6" ht="12.75">
      <c r="A606" s="46" t="s">
        <v>2775</v>
      </c>
      <c r="B606" s="47"/>
      <c r="C606" s="47"/>
      <c r="D606" s="47"/>
      <c r="E606" s="47"/>
      <c r="F606" s="48"/>
    </row>
    <row r="607" spans="1:6" ht="12.75">
      <c r="A607" s="49"/>
      <c r="B607" s="11"/>
      <c r="C607" s="11"/>
      <c r="D607" s="11"/>
      <c r="E607" s="11"/>
      <c r="F607" s="45"/>
    </row>
    <row r="608" spans="1:6" ht="12.75">
      <c r="A608" s="20" t="s">
        <v>1448</v>
      </c>
      <c r="B608" s="5">
        <v>2002</v>
      </c>
      <c r="C608" s="5" t="s">
        <v>1449</v>
      </c>
      <c r="D608" s="5">
        <v>2002</v>
      </c>
      <c r="E608" s="20"/>
      <c r="F608" s="50"/>
    </row>
    <row r="609" spans="1:6" ht="13.5" thickBot="1">
      <c r="A609" s="51" t="s">
        <v>1450</v>
      </c>
      <c r="B609" s="52" t="s">
        <v>1451</v>
      </c>
      <c r="C609" s="51"/>
      <c r="D609" s="51" t="s">
        <v>1452</v>
      </c>
      <c r="E609" s="51"/>
      <c r="F609" s="53" t="s">
        <v>1453</v>
      </c>
    </row>
    <row r="610" spans="1:6" ht="12.75">
      <c r="A610" s="11"/>
      <c r="B610" s="13"/>
      <c r="C610" s="13"/>
      <c r="D610" s="13"/>
      <c r="E610" s="11"/>
      <c r="F610" s="45"/>
    </row>
    <row r="611" spans="1:6" ht="12.75">
      <c r="A611" s="15" t="s">
        <v>2858</v>
      </c>
      <c r="B611" s="9">
        <f>SUM(B612:B616)</f>
        <v>1779440900</v>
      </c>
      <c r="C611" s="9"/>
      <c r="D611" s="9">
        <f>SUM(D612:D616)</f>
        <v>2028898700</v>
      </c>
      <c r="E611" s="43"/>
      <c r="F611" s="10">
        <f aca="true" t="shared" si="15" ref="F611:F619">SUM(D611/B611)</f>
        <v>1.1401888649406675</v>
      </c>
    </row>
    <row r="612" spans="1:6" ht="12.75">
      <c r="A612" s="11" t="s">
        <v>275</v>
      </c>
      <c r="B612" s="13">
        <v>225892600</v>
      </c>
      <c r="C612" s="13"/>
      <c r="D612" s="13">
        <v>240523600</v>
      </c>
      <c r="E612" s="11"/>
      <c r="F612" s="14">
        <f t="shared" si="15"/>
        <v>1.0647697179987303</v>
      </c>
    </row>
    <row r="613" spans="1:6" ht="12.75">
      <c r="A613" s="11" t="s">
        <v>276</v>
      </c>
      <c r="B613" s="13">
        <v>131224500</v>
      </c>
      <c r="C613" s="13"/>
      <c r="D613" s="13">
        <v>154474700</v>
      </c>
      <c r="E613" s="11"/>
      <c r="F613" s="14">
        <f t="shared" si="15"/>
        <v>1.1771788042629234</v>
      </c>
    </row>
    <row r="614" spans="1:6" ht="12.75">
      <c r="A614" s="11" t="s">
        <v>277</v>
      </c>
      <c r="B614" s="13">
        <v>1035460900</v>
      </c>
      <c r="C614" s="13"/>
      <c r="D614" s="13">
        <v>1177690200</v>
      </c>
      <c r="E614" s="11"/>
      <c r="F614" s="14">
        <f t="shared" si="15"/>
        <v>1.1373584458862716</v>
      </c>
    </row>
    <row r="615" spans="1:6" ht="12.75">
      <c r="A615" s="11" t="s">
        <v>278</v>
      </c>
      <c r="B615" s="13">
        <v>49597800</v>
      </c>
      <c r="C615" s="13"/>
      <c r="D615" s="13">
        <v>59106200</v>
      </c>
      <c r="E615" s="11"/>
      <c r="F615" s="14">
        <f t="shared" si="15"/>
        <v>1.1917101161745078</v>
      </c>
    </row>
    <row r="616" spans="1:6" ht="12.75">
      <c r="A616" s="11" t="s">
        <v>279</v>
      </c>
      <c r="B616" s="13">
        <v>337265100</v>
      </c>
      <c r="C616" s="13"/>
      <c r="D616" s="13">
        <v>397104000</v>
      </c>
      <c r="E616" s="11"/>
      <c r="F616" s="14">
        <f t="shared" si="15"/>
        <v>1.177423931500769</v>
      </c>
    </row>
    <row r="617" spans="1:6" ht="12.75">
      <c r="A617" s="15" t="s">
        <v>280</v>
      </c>
      <c r="B617" s="9">
        <f>SUM(B618:B620)</f>
        <v>690805900</v>
      </c>
      <c r="C617" s="9"/>
      <c r="D617" s="9">
        <f>SUM(D618:D620)</f>
        <v>792885900</v>
      </c>
      <c r="E617" s="43"/>
      <c r="F617" s="10">
        <f t="shared" si="15"/>
        <v>1.1477694385644361</v>
      </c>
    </row>
    <row r="618" spans="1:6" ht="12.75">
      <c r="A618" s="11" t="s">
        <v>281</v>
      </c>
      <c r="B618" s="13">
        <v>146883400</v>
      </c>
      <c r="C618" s="13"/>
      <c r="D618" s="13">
        <v>171279100</v>
      </c>
      <c r="E618" s="11"/>
      <c r="F618" s="14">
        <f t="shared" si="15"/>
        <v>1.1660888841080748</v>
      </c>
    </row>
    <row r="619" spans="1:6" ht="12.75">
      <c r="A619" s="11" t="s">
        <v>279</v>
      </c>
      <c r="B619" s="13">
        <v>543922500</v>
      </c>
      <c r="C619" s="13"/>
      <c r="D619" s="13">
        <v>621606800</v>
      </c>
      <c r="E619" s="11"/>
      <c r="F619" s="14">
        <f t="shared" si="15"/>
        <v>1.142822368995583</v>
      </c>
    </row>
    <row r="620" spans="1:6" ht="12.75">
      <c r="A620" s="11"/>
      <c r="B620" s="13"/>
      <c r="C620" s="13"/>
      <c r="D620" s="13"/>
      <c r="E620" s="11"/>
      <c r="F620" s="14"/>
    </row>
    <row r="621" spans="1:6" ht="12.75">
      <c r="A621" s="11"/>
      <c r="B621" s="13"/>
      <c r="C621" s="13"/>
      <c r="D621" s="13"/>
      <c r="E621" s="11"/>
      <c r="F621" s="14"/>
    </row>
    <row r="622" spans="1:6" ht="12.75">
      <c r="A622" s="11"/>
      <c r="B622" s="13"/>
      <c r="C622" s="13"/>
      <c r="D622" s="13"/>
      <c r="E622" s="11"/>
      <c r="F622" s="45"/>
    </row>
    <row r="623" spans="1:6" ht="15.75">
      <c r="A623" s="54" t="s">
        <v>2567</v>
      </c>
      <c r="B623" s="9">
        <f>+B500+B503+B517+B522+B532+B536+B539+B543+B556+B565+B572+B575+B580+B581+B587+B593+B611+B617</f>
        <v>15482931900</v>
      </c>
      <c r="C623" s="9"/>
      <c r="D623" s="9">
        <f>D500+D503+D517+D522+D532+D536+D539+D543+D556+D565+D572+D575+D580+D581+D587+D593+D611+D617</f>
        <v>17221459192</v>
      </c>
      <c r="E623" s="43"/>
      <c r="F623" s="10">
        <f>SUM(D623/B623)</f>
        <v>1.1122866975860044</v>
      </c>
    </row>
    <row r="624" spans="1:6" ht="12.75">
      <c r="A624" s="11"/>
      <c r="B624" s="13"/>
      <c r="C624" s="13"/>
      <c r="D624" s="13"/>
      <c r="E624" s="11"/>
      <c r="F624" s="45"/>
    </row>
    <row r="625" spans="1:6" ht="12.75">
      <c r="A625" s="11" t="s">
        <v>282</v>
      </c>
      <c r="B625" s="13" t="s">
        <v>283</v>
      </c>
      <c r="C625" s="13"/>
      <c r="D625" s="13"/>
      <c r="E625" s="55" t="s">
        <v>284</v>
      </c>
      <c r="F625" s="45"/>
    </row>
    <row r="626" spans="1:6" ht="12.75">
      <c r="A626" s="11" t="s">
        <v>285</v>
      </c>
      <c r="B626" s="13" t="s">
        <v>286</v>
      </c>
      <c r="C626" s="13"/>
      <c r="D626" s="17"/>
      <c r="E626" s="12" t="s">
        <v>287</v>
      </c>
      <c r="F626" s="45"/>
    </row>
    <row r="627" spans="1:6" ht="12.75">
      <c r="A627" s="11"/>
      <c r="B627" s="13"/>
      <c r="C627" s="13"/>
      <c r="D627" s="13"/>
      <c r="E627" s="11"/>
      <c r="F627" s="45"/>
    </row>
    <row r="628" spans="1:6" ht="12.75">
      <c r="A628" s="11"/>
      <c r="B628" s="13"/>
      <c r="C628" s="13"/>
      <c r="D628" s="13"/>
      <c r="E628" s="11"/>
      <c r="F628" s="45"/>
    </row>
    <row r="629" spans="1:6" ht="12.75">
      <c r="A629" s="46" t="s">
        <v>288</v>
      </c>
      <c r="B629" s="47"/>
      <c r="C629" s="47"/>
      <c r="D629" s="47"/>
      <c r="E629" s="47"/>
      <c r="F629" s="48"/>
    </row>
    <row r="630" spans="1:6" ht="12.75">
      <c r="A630" s="49"/>
      <c r="B630" s="11"/>
      <c r="C630" s="11"/>
      <c r="D630" s="11"/>
      <c r="E630" s="11"/>
      <c r="F630" s="45"/>
    </row>
    <row r="631" spans="1:6" ht="12.75">
      <c r="A631" s="20" t="s">
        <v>1448</v>
      </c>
      <c r="B631" s="5">
        <v>2002</v>
      </c>
      <c r="C631" s="5" t="s">
        <v>1449</v>
      </c>
      <c r="D631" s="5">
        <v>2002</v>
      </c>
      <c r="E631" s="20"/>
      <c r="F631" s="50"/>
    </row>
    <row r="632" spans="1:6" ht="13.5" thickBot="1">
      <c r="A632" s="51" t="s">
        <v>1450</v>
      </c>
      <c r="B632" s="52" t="s">
        <v>1451</v>
      </c>
      <c r="C632" s="51"/>
      <c r="D632" s="51" t="s">
        <v>1452</v>
      </c>
      <c r="E632" s="51"/>
      <c r="F632" s="53" t="s">
        <v>1453</v>
      </c>
    </row>
    <row r="633" spans="1:6" ht="12.75">
      <c r="A633" s="11"/>
      <c r="B633" s="13"/>
      <c r="C633" s="13"/>
      <c r="D633" s="13"/>
      <c r="E633" s="11"/>
      <c r="F633" s="45"/>
    </row>
    <row r="634" spans="1:6" ht="12.75">
      <c r="A634" s="15" t="s">
        <v>289</v>
      </c>
      <c r="B634" s="9">
        <f>SUM(B635:B637)</f>
        <v>1466274400</v>
      </c>
      <c r="C634" s="9"/>
      <c r="D634" s="9">
        <f>SUM(D635:D637)</f>
        <v>218554476</v>
      </c>
      <c r="E634" s="9"/>
      <c r="F634" s="10">
        <f aca="true" t="shared" si="16" ref="F634:F643">SUM(D634/B634)</f>
        <v>0.14905428069943796</v>
      </c>
    </row>
    <row r="635" spans="1:6" ht="12.75">
      <c r="A635" s="11" t="s">
        <v>290</v>
      </c>
      <c r="B635" s="13">
        <v>975611500</v>
      </c>
      <c r="C635" s="13"/>
      <c r="D635" s="13">
        <v>147287790</v>
      </c>
      <c r="E635" s="11"/>
      <c r="F635" s="14">
        <f t="shared" si="16"/>
        <v>0.15096971489163463</v>
      </c>
    </row>
    <row r="636" spans="1:6" ht="12.75">
      <c r="A636" s="11" t="s">
        <v>291</v>
      </c>
      <c r="B636" s="13">
        <v>464255000</v>
      </c>
      <c r="C636" s="13"/>
      <c r="D636" s="13">
        <v>68324278</v>
      </c>
      <c r="E636" s="11"/>
      <c r="F636" s="14">
        <f t="shared" si="16"/>
        <v>0.14716971922757968</v>
      </c>
    </row>
    <row r="637" spans="1:6" ht="12.75">
      <c r="A637" s="11" t="s">
        <v>292</v>
      </c>
      <c r="B637" s="13">
        <v>26407900</v>
      </c>
      <c r="C637" s="13"/>
      <c r="D637" s="13">
        <v>2942408</v>
      </c>
      <c r="E637" s="11"/>
      <c r="F637" s="14">
        <f t="shared" si="16"/>
        <v>0.11142150644314769</v>
      </c>
    </row>
    <row r="638" spans="1:6" ht="12.75">
      <c r="A638" s="15" t="s">
        <v>293</v>
      </c>
      <c r="B638" s="9">
        <f>SUM(B639:B640)</f>
        <v>248053700</v>
      </c>
      <c r="C638" s="9"/>
      <c r="D638" s="9">
        <f>SUM(D639:D640)</f>
        <v>32619401</v>
      </c>
      <c r="E638" s="43"/>
      <c r="F638" s="10">
        <f t="shared" si="16"/>
        <v>0.13150136845368562</v>
      </c>
    </row>
    <row r="639" spans="1:6" ht="12.75">
      <c r="A639" s="11" t="s">
        <v>294</v>
      </c>
      <c r="B639" s="96">
        <v>207962400</v>
      </c>
      <c r="C639" s="13"/>
      <c r="D639" s="13">
        <v>27807398</v>
      </c>
      <c r="E639" s="11"/>
      <c r="F639" s="14">
        <f t="shared" si="16"/>
        <v>0.13371358476339953</v>
      </c>
    </row>
    <row r="640" spans="1:6" ht="12.75">
      <c r="A640" s="11" t="s">
        <v>295</v>
      </c>
      <c r="B640" s="95">
        <v>40091300</v>
      </c>
      <c r="C640" s="13"/>
      <c r="D640" s="13">
        <v>4812003</v>
      </c>
      <c r="E640" s="11"/>
      <c r="F640" s="14">
        <f t="shared" si="16"/>
        <v>0.12002611539161863</v>
      </c>
    </row>
    <row r="641" spans="1:6" ht="12.75">
      <c r="A641" s="15" t="s">
        <v>296</v>
      </c>
      <c r="B641" s="9">
        <f>SUM(B642:B643)</f>
        <v>133667100</v>
      </c>
      <c r="C641" s="9"/>
      <c r="D641" s="9">
        <f>SUM(D642:D643)</f>
        <v>22762070</v>
      </c>
      <c r="E641" s="43"/>
      <c r="F641" s="10">
        <f t="shared" si="16"/>
        <v>0.17028924843884546</v>
      </c>
    </row>
    <row r="642" spans="1:6" ht="12.75">
      <c r="A642" s="11" t="s">
        <v>297</v>
      </c>
      <c r="B642" s="13">
        <v>98655000</v>
      </c>
      <c r="C642" s="13"/>
      <c r="D642" s="13">
        <v>12471896</v>
      </c>
      <c r="E642" s="11"/>
      <c r="F642" s="14">
        <f t="shared" si="16"/>
        <v>0.12641929957934214</v>
      </c>
    </row>
    <row r="643" spans="1:6" ht="12.75">
      <c r="A643" s="11" t="s">
        <v>298</v>
      </c>
      <c r="B643" s="13">
        <v>35012100</v>
      </c>
      <c r="C643" s="13"/>
      <c r="D643" s="13">
        <v>10290174</v>
      </c>
      <c r="E643" s="11"/>
      <c r="F643" s="14">
        <f t="shared" si="16"/>
        <v>0.29390336483672785</v>
      </c>
    </row>
    <row r="644" spans="1:6" ht="12.75">
      <c r="A644" s="44" t="s">
        <v>299</v>
      </c>
      <c r="B644" s="13"/>
      <c r="C644" s="13"/>
      <c r="D644" s="13"/>
      <c r="E644" s="11"/>
      <c r="F644" s="14"/>
    </row>
    <row r="645" spans="1:6" ht="12.75">
      <c r="A645" s="15" t="s">
        <v>300</v>
      </c>
      <c r="B645" s="9">
        <f>SUM(B646:B652)</f>
        <v>1070202600</v>
      </c>
      <c r="C645" s="9"/>
      <c r="D645" s="9">
        <f>SUM(D646:D652)</f>
        <v>135434937</v>
      </c>
      <c r="E645" s="43"/>
      <c r="F645" s="10">
        <f aca="true" t="shared" si="17" ref="F645:F664">SUM(D645/B645)</f>
        <v>0.12655074562517415</v>
      </c>
    </row>
    <row r="646" spans="1:6" ht="12.75">
      <c r="A646" s="11" t="s">
        <v>2888</v>
      </c>
      <c r="B646" s="13">
        <v>319767800</v>
      </c>
      <c r="C646" s="13"/>
      <c r="D646" s="13">
        <v>38311996</v>
      </c>
      <c r="E646" s="11"/>
      <c r="F646" s="14">
        <f t="shared" si="17"/>
        <v>0.11981192602882466</v>
      </c>
    </row>
    <row r="647" spans="1:6" ht="12.75">
      <c r="A647" s="11" t="s">
        <v>2889</v>
      </c>
      <c r="B647" s="13">
        <v>198597900</v>
      </c>
      <c r="C647" s="13"/>
      <c r="D647" s="13">
        <v>23801607</v>
      </c>
      <c r="E647" s="11"/>
      <c r="F647" s="14">
        <f t="shared" si="17"/>
        <v>0.11984823102359088</v>
      </c>
    </row>
    <row r="648" spans="1:6" ht="12.75">
      <c r="A648" s="11" t="s">
        <v>2890</v>
      </c>
      <c r="B648" s="13">
        <v>40407300</v>
      </c>
      <c r="C648" s="13"/>
      <c r="D648" s="13">
        <v>5622388</v>
      </c>
      <c r="E648" s="11"/>
      <c r="F648" s="14">
        <f t="shared" si="17"/>
        <v>0.1391428776483457</v>
      </c>
    </row>
    <row r="649" spans="1:6" ht="12.75">
      <c r="A649" s="11" t="s">
        <v>301</v>
      </c>
      <c r="B649" s="13">
        <v>327780800</v>
      </c>
      <c r="C649" s="13"/>
      <c r="D649" s="13">
        <v>43275899</v>
      </c>
      <c r="E649" s="11"/>
      <c r="F649" s="14">
        <f t="shared" si="17"/>
        <v>0.1320269491074523</v>
      </c>
    </row>
    <row r="650" spans="1:6" ht="12.75">
      <c r="A650" s="11" t="s">
        <v>302</v>
      </c>
      <c r="B650" s="13">
        <v>151452700</v>
      </c>
      <c r="C650" s="13"/>
      <c r="D650" s="13">
        <v>20427826</v>
      </c>
      <c r="E650" s="11"/>
      <c r="F650" s="14">
        <f t="shared" si="17"/>
        <v>0.1348792461276689</v>
      </c>
    </row>
    <row r="651" spans="1:6" ht="12.75">
      <c r="A651" s="11" t="s">
        <v>1051</v>
      </c>
      <c r="B651" s="13">
        <v>27273700</v>
      </c>
      <c r="C651" s="13"/>
      <c r="D651" s="13">
        <v>3405490</v>
      </c>
      <c r="E651" s="11"/>
      <c r="F651" s="14">
        <f t="shared" si="17"/>
        <v>0.12486351320136249</v>
      </c>
    </row>
    <row r="652" spans="1:6" ht="12.75">
      <c r="A652" s="11" t="s">
        <v>303</v>
      </c>
      <c r="B652" s="13">
        <v>4922400</v>
      </c>
      <c r="C652" s="13"/>
      <c r="D652" s="13">
        <v>589731</v>
      </c>
      <c r="E652" s="11"/>
      <c r="F652" s="14">
        <f t="shared" si="17"/>
        <v>0.11980558264261336</v>
      </c>
    </row>
    <row r="653" spans="1:6" ht="12.75">
      <c r="A653" s="15" t="s">
        <v>304</v>
      </c>
      <c r="B653" s="9">
        <f>SUM(B654:B659)</f>
        <v>430469600</v>
      </c>
      <c r="C653" s="9"/>
      <c r="D653" s="9">
        <f>SUM(D654:D659)</f>
        <v>53821519</v>
      </c>
      <c r="E653" s="43"/>
      <c r="F653" s="10">
        <f t="shared" si="17"/>
        <v>0.12502977910635268</v>
      </c>
    </row>
    <row r="654" spans="1:6" ht="12.75">
      <c r="A654" s="11" t="s">
        <v>305</v>
      </c>
      <c r="B654" s="13">
        <v>78167900</v>
      </c>
      <c r="C654" s="13"/>
      <c r="D654" s="13">
        <v>9739651</v>
      </c>
      <c r="E654" s="11"/>
      <c r="F654" s="14">
        <f t="shared" si="17"/>
        <v>0.12459911293510507</v>
      </c>
    </row>
    <row r="655" spans="1:6" ht="12.75">
      <c r="A655" s="11" t="s">
        <v>306</v>
      </c>
      <c r="B655" s="13">
        <v>48729300</v>
      </c>
      <c r="C655" s="13"/>
      <c r="D655" s="13">
        <v>4700998</v>
      </c>
      <c r="E655" s="11"/>
      <c r="F655" s="14">
        <f t="shared" si="17"/>
        <v>0.0964716915695485</v>
      </c>
    </row>
    <row r="656" spans="1:6" ht="12.75">
      <c r="A656" s="11" t="s">
        <v>307</v>
      </c>
      <c r="B656" s="13">
        <v>46297400</v>
      </c>
      <c r="C656" s="13"/>
      <c r="D656" s="13">
        <v>7195120</v>
      </c>
      <c r="E656" s="11"/>
      <c r="F656" s="14">
        <f t="shared" si="17"/>
        <v>0.15541088700445382</v>
      </c>
    </row>
    <row r="657" spans="1:6" ht="12.75">
      <c r="A657" s="11" t="s">
        <v>308</v>
      </c>
      <c r="B657" s="13">
        <v>90515400</v>
      </c>
      <c r="C657" s="13"/>
      <c r="D657" s="13">
        <v>10655688</v>
      </c>
      <c r="E657" s="11"/>
      <c r="F657" s="14">
        <f t="shared" si="17"/>
        <v>0.11772237652377386</v>
      </c>
    </row>
    <row r="658" spans="1:6" ht="12.75">
      <c r="A658" s="11" t="s">
        <v>309</v>
      </c>
      <c r="B658" s="13">
        <v>66836600</v>
      </c>
      <c r="C658" s="13"/>
      <c r="D658" s="13">
        <v>9356676</v>
      </c>
      <c r="E658" s="11"/>
      <c r="F658" s="14">
        <f t="shared" si="17"/>
        <v>0.13999329708572847</v>
      </c>
    </row>
    <row r="659" spans="1:6" ht="12.75">
      <c r="A659" s="11" t="s">
        <v>310</v>
      </c>
      <c r="B659" s="13">
        <v>99923000</v>
      </c>
      <c r="C659" s="13"/>
      <c r="D659" s="13">
        <v>12173386</v>
      </c>
      <c r="E659" s="11"/>
      <c r="F659" s="14">
        <f t="shared" si="17"/>
        <v>0.12182766730382394</v>
      </c>
    </row>
    <row r="660" spans="1:6" ht="12.75">
      <c r="A660" s="15" t="s">
        <v>311</v>
      </c>
      <c r="B660" s="9">
        <f>SUM(B661:B670)</f>
        <v>362940200</v>
      </c>
      <c r="C660" s="9"/>
      <c r="D660" s="9">
        <f>SUM(D661:D670)</f>
        <v>59443572</v>
      </c>
      <c r="E660" s="43"/>
      <c r="F660" s="10">
        <f t="shared" si="17"/>
        <v>0.16378337808818091</v>
      </c>
    </row>
    <row r="661" spans="1:6" ht="12.75">
      <c r="A661" s="11" t="s">
        <v>312</v>
      </c>
      <c r="B661" s="13">
        <v>91218400</v>
      </c>
      <c r="C661" s="13"/>
      <c r="D661" s="13">
        <v>10902310</v>
      </c>
      <c r="E661" s="11"/>
      <c r="F661" s="14">
        <f t="shared" si="17"/>
        <v>0.11951875937310893</v>
      </c>
    </row>
    <row r="662" spans="1:6" ht="12.75">
      <c r="A662" s="11" t="s">
        <v>313</v>
      </c>
      <c r="B662" s="13">
        <v>109878700</v>
      </c>
      <c r="C662" s="13"/>
      <c r="D662" s="13">
        <v>16679484</v>
      </c>
      <c r="E662" s="11"/>
      <c r="F662" s="14">
        <f t="shared" si="17"/>
        <v>0.1517990656969913</v>
      </c>
    </row>
    <row r="663" spans="1:6" ht="12.75">
      <c r="A663" s="11" t="s">
        <v>292</v>
      </c>
      <c r="B663" s="13">
        <v>43844100</v>
      </c>
      <c r="C663" s="13"/>
      <c r="D663" s="13">
        <v>3761368</v>
      </c>
      <c r="E663" s="11"/>
      <c r="F663" s="14">
        <f t="shared" si="17"/>
        <v>0.08578960453059818</v>
      </c>
    </row>
    <row r="664" spans="1:6" ht="12.75">
      <c r="A664" s="11" t="s">
        <v>310</v>
      </c>
      <c r="B664" s="13">
        <v>25239300</v>
      </c>
      <c r="C664" s="13"/>
      <c r="D664" s="13">
        <v>12992370</v>
      </c>
      <c r="E664" s="11"/>
      <c r="F664" s="14">
        <f t="shared" si="17"/>
        <v>0.5147674460068227</v>
      </c>
    </row>
    <row r="665" spans="1:6" ht="12.75">
      <c r="A665" s="44" t="s">
        <v>314</v>
      </c>
      <c r="B665" s="13"/>
      <c r="C665" s="13"/>
      <c r="D665" s="13"/>
      <c r="E665" s="11"/>
      <c r="F665" s="14"/>
    </row>
    <row r="666" spans="1:6" ht="12.75">
      <c r="A666" s="11" t="s">
        <v>315</v>
      </c>
      <c r="B666" s="13">
        <v>1025200</v>
      </c>
      <c r="C666" s="13"/>
      <c r="D666" s="13">
        <v>204920</v>
      </c>
      <c r="E666" s="11"/>
      <c r="F666" s="14">
        <f>SUM(D666/B666)</f>
        <v>0.1998829496683574</v>
      </c>
    </row>
    <row r="667" spans="1:6" ht="12.75">
      <c r="A667" s="44" t="s">
        <v>2765</v>
      </c>
      <c r="B667" s="13"/>
      <c r="C667" s="13"/>
      <c r="D667" s="13"/>
      <c r="E667" s="11"/>
      <c r="F667" s="14"/>
    </row>
    <row r="668" spans="1:6" ht="12.75">
      <c r="A668" s="11" t="s">
        <v>2687</v>
      </c>
      <c r="B668" s="13">
        <v>22853000</v>
      </c>
      <c r="C668" s="13"/>
      <c r="D668" s="13">
        <v>4207760</v>
      </c>
      <c r="E668" s="11"/>
      <c r="F668" s="14">
        <f>SUM(D668/B668)</f>
        <v>0.18412287227059904</v>
      </c>
    </row>
    <row r="669" spans="1:6" ht="12.75">
      <c r="A669" s="44" t="s">
        <v>2765</v>
      </c>
      <c r="B669" s="13"/>
      <c r="C669" s="13"/>
      <c r="D669" s="13"/>
      <c r="E669" s="11"/>
      <c r="F669" s="14"/>
    </row>
    <row r="670" spans="1:6" ht="12.75">
      <c r="A670" s="11" t="s">
        <v>316</v>
      </c>
      <c r="B670" s="13">
        <v>68881500</v>
      </c>
      <c r="C670" s="13"/>
      <c r="D670" s="13">
        <v>10695360</v>
      </c>
      <c r="E670" s="11"/>
      <c r="F670" s="14">
        <f>SUM(D670/B670)</f>
        <v>0.15527187996777073</v>
      </c>
    </row>
    <row r="671" spans="1:6" ht="12.75">
      <c r="A671" s="44" t="s">
        <v>2765</v>
      </c>
      <c r="B671" s="13"/>
      <c r="C671" s="13"/>
      <c r="D671" s="13"/>
      <c r="E671" s="11"/>
      <c r="F671" s="14"/>
    </row>
    <row r="672" spans="1:6" ht="12.75">
      <c r="A672" s="15" t="s">
        <v>317</v>
      </c>
      <c r="B672" s="9">
        <f>SUM(B673:B675)</f>
        <v>93086500</v>
      </c>
      <c r="C672" s="9"/>
      <c r="D672" s="9">
        <f>SUM(D673:D675)</f>
        <v>10705071</v>
      </c>
      <c r="E672" s="43"/>
      <c r="F672" s="10">
        <f>SUM(D672/B672)</f>
        <v>0.11500132672299421</v>
      </c>
    </row>
    <row r="673" spans="1:6" ht="12.75">
      <c r="A673" s="11" t="s">
        <v>318</v>
      </c>
      <c r="B673" s="13">
        <v>24355100</v>
      </c>
      <c r="C673" s="13"/>
      <c r="D673" s="13">
        <v>2273784</v>
      </c>
      <c r="E673" s="11"/>
      <c r="F673" s="14">
        <f>SUM(D673/B673)</f>
        <v>0.09335966594265678</v>
      </c>
    </row>
    <row r="674" spans="1:6" ht="12.75">
      <c r="A674" s="11" t="s">
        <v>319</v>
      </c>
      <c r="B674" s="13">
        <v>25102800</v>
      </c>
      <c r="C674" s="13"/>
      <c r="D674" s="13">
        <v>3943933</v>
      </c>
      <c r="E674" s="11"/>
      <c r="F674" s="14">
        <f>SUM(D674/B674)</f>
        <v>0.1571112784231241</v>
      </c>
    </row>
    <row r="675" spans="1:6" ht="12.75">
      <c r="A675" s="11" t="s">
        <v>2758</v>
      </c>
      <c r="B675" s="13">
        <v>43628600</v>
      </c>
      <c r="C675" s="13"/>
      <c r="D675" s="13">
        <v>4487354</v>
      </c>
      <c r="E675" s="11"/>
      <c r="F675" s="14">
        <f>SUM(D675/B675)</f>
        <v>0.10285349518435155</v>
      </c>
    </row>
    <row r="676" spans="1:6" ht="12.75">
      <c r="A676" s="11"/>
      <c r="B676" s="13"/>
      <c r="C676" s="13"/>
      <c r="D676" s="13"/>
      <c r="E676" s="11"/>
      <c r="F676" s="14"/>
    </row>
    <row r="677" spans="1:6" ht="12.75">
      <c r="A677" s="11"/>
      <c r="B677" s="13"/>
      <c r="C677" s="13"/>
      <c r="D677" s="13"/>
      <c r="E677" s="11"/>
      <c r="F677" s="14"/>
    </row>
    <row r="678" spans="1:6" ht="15.75">
      <c r="A678" s="54" t="s">
        <v>2567</v>
      </c>
      <c r="B678" s="9">
        <f>+B634+B638+B641+B645+B653+B660+B672</f>
        <v>3804694100</v>
      </c>
      <c r="C678" s="9"/>
      <c r="D678" s="9">
        <f>+D634+D638+D641+D645+D653+D660+D672</f>
        <v>533341046</v>
      </c>
      <c r="E678" s="43"/>
      <c r="F678" s="10">
        <f>SUM(D678/B678)</f>
        <v>0.14017974427957297</v>
      </c>
    </row>
    <row r="679" spans="1:6" ht="12.75">
      <c r="A679" s="11"/>
      <c r="B679" s="13"/>
      <c r="C679" s="13"/>
      <c r="D679" s="13"/>
      <c r="E679" s="11"/>
      <c r="F679" s="14"/>
    </row>
    <row r="680" spans="1:6" ht="12.75">
      <c r="A680" s="11"/>
      <c r="B680" s="13"/>
      <c r="C680" s="13"/>
      <c r="D680" s="13"/>
      <c r="E680" s="11"/>
      <c r="F680" s="14"/>
    </row>
    <row r="681" spans="1:6" ht="12.75">
      <c r="A681" s="11" t="s">
        <v>320</v>
      </c>
      <c r="B681" s="13" t="s">
        <v>321</v>
      </c>
      <c r="C681" s="13"/>
      <c r="D681" s="13"/>
      <c r="E681" s="55" t="s">
        <v>322</v>
      </c>
      <c r="F681" s="45"/>
    </row>
    <row r="682" spans="1:6" ht="12.75">
      <c r="A682" s="11"/>
      <c r="B682" s="13"/>
      <c r="C682" s="13"/>
      <c r="D682" s="13"/>
      <c r="E682" s="11"/>
      <c r="F682" s="45"/>
    </row>
    <row r="683" spans="1:6" ht="12.75">
      <c r="A683" s="11"/>
      <c r="B683" s="13"/>
      <c r="C683" s="13"/>
      <c r="D683" s="13"/>
      <c r="E683" s="11"/>
      <c r="F683" s="45"/>
    </row>
    <row r="684" spans="1:6" ht="12.75">
      <c r="A684" s="46" t="s">
        <v>323</v>
      </c>
      <c r="B684" s="47"/>
      <c r="C684" s="47"/>
      <c r="D684" s="47"/>
      <c r="E684" s="47"/>
      <c r="F684" s="48"/>
    </row>
    <row r="685" spans="1:6" ht="12.75">
      <c r="A685" s="49"/>
      <c r="B685" s="11"/>
      <c r="C685" s="11"/>
      <c r="D685" s="11"/>
      <c r="E685" s="11"/>
      <c r="F685" s="45"/>
    </row>
    <row r="686" spans="1:6" ht="12.75">
      <c r="A686" s="20" t="s">
        <v>1448</v>
      </c>
      <c r="B686" s="5">
        <v>2002</v>
      </c>
      <c r="C686" s="5" t="s">
        <v>1449</v>
      </c>
      <c r="D686" s="5">
        <v>2002</v>
      </c>
      <c r="E686" s="20"/>
      <c r="F686" s="50"/>
    </row>
    <row r="687" spans="1:6" ht="13.5" thickBot="1">
      <c r="A687" s="51" t="s">
        <v>1450</v>
      </c>
      <c r="B687" s="52" t="s">
        <v>1451</v>
      </c>
      <c r="C687" s="51"/>
      <c r="D687" s="51" t="s">
        <v>1452</v>
      </c>
      <c r="E687" s="51"/>
      <c r="F687" s="53" t="s">
        <v>1453</v>
      </c>
    </row>
    <row r="688" spans="1:6" ht="12.75">
      <c r="A688" s="11"/>
      <c r="B688" s="13"/>
      <c r="C688" s="13"/>
      <c r="D688" s="13"/>
      <c r="E688" s="11"/>
      <c r="F688" s="45"/>
    </row>
    <row r="689" spans="1:6" ht="12.75">
      <c r="A689" s="15" t="s">
        <v>324</v>
      </c>
      <c r="B689" s="9">
        <f>SUM(B690:B695)</f>
        <v>403801700</v>
      </c>
      <c r="C689" s="9"/>
      <c r="D689" s="9">
        <f>SUM(D690:D695)</f>
        <v>235167800</v>
      </c>
      <c r="E689" s="43"/>
      <c r="F689" s="10">
        <f aca="true" t="shared" si="18" ref="F689:F700">SUM(D689/B689)</f>
        <v>0.5823843733198746</v>
      </c>
    </row>
    <row r="690" spans="1:6" ht="12.75">
      <c r="A690" s="11" t="s">
        <v>325</v>
      </c>
      <c r="B690" s="13">
        <v>74483000</v>
      </c>
      <c r="C690" s="13"/>
      <c r="D690" s="13">
        <v>46640700</v>
      </c>
      <c r="E690" s="11"/>
      <c r="F690" s="14">
        <f t="shared" si="18"/>
        <v>0.626192554005612</v>
      </c>
    </row>
    <row r="691" spans="1:6" ht="12.75">
      <c r="A691" s="11" t="s">
        <v>326</v>
      </c>
      <c r="B691" s="13">
        <v>175780000</v>
      </c>
      <c r="C691" s="13"/>
      <c r="D691" s="13">
        <v>102987225</v>
      </c>
      <c r="E691" s="11"/>
      <c r="F691" s="14">
        <f t="shared" si="18"/>
        <v>0.5858870463078849</v>
      </c>
    </row>
    <row r="692" spans="1:6" ht="12.75">
      <c r="A692" s="11" t="s">
        <v>327</v>
      </c>
      <c r="B692" s="13">
        <v>49100800</v>
      </c>
      <c r="C692" s="13"/>
      <c r="D692" s="13">
        <v>25614875</v>
      </c>
      <c r="E692" s="11"/>
      <c r="F692" s="14">
        <f t="shared" si="18"/>
        <v>0.5216793820059958</v>
      </c>
    </row>
    <row r="693" spans="1:6" ht="12.75">
      <c r="A693" s="11" t="s">
        <v>328</v>
      </c>
      <c r="B693" s="13">
        <v>34759400</v>
      </c>
      <c r="C693" s="13"/>
      <c r="D693" s="13">
        <v>18816750</v>
      </c>
      <c r="E693" s="11"/>
      <c r="F693" s="14">
        <f t="shared" si="18"/>
        <v>0.5413427734655949</v>
      </c>
    </row>
    <row r="694" spans="1:6" ht="12.75">
      <c r="A694" s="11" t="s">
        <v>329</v>
      </c>
      <c r="B694" s="13">
        <v>39707100</v>
      </c>
      <c r="C694" s="13"/>
      <c r="D694" s="13">
        <v>22716350</v>
      </c>
      <c r="E694" s="11"/>
      <c r="F694" s="14">
        <f t="shared" si="18"/>
        <v>0.5720979371447423</v>
      </c>
    </row>
    <row r="695" spans="1:6" ht="12.75">
      <c r="A695" s="11" t="s">
        <v>330</v>
      </c>
      <c r="B695" s="13">
        <v>29971400</v>
      </c>
      <c r="C695" s="13"/>
      <c r="D695" s="13">
        <v>18391900</v>
      </c>
      <c r="E695" s="11"/>
      <c r="F695" s="14">
        <f t="shared" si="18"/>
        <v>0.6136483447553334</v>
      </c>
    </row>
    <row r="696" spans="1:6" ht="12.75">
      <c r="A696" s="15" t="s">
        <v>331</v>
      </c>
      <c r="B696" s="9">
        <f>SUM(B697:B704)</f>
        <v>157766400</v>
      </c>
      <c r="C696" s="9"/>
      <c r="D696" s="9">
        <f>SUM(D697:D704)</f>
        <v>116085131</v>
      </c>
      <c r="E696" s="43"/>
      <c r="F696" s="10">
        <f t="shared" si="18"/>
        <v>0.7358038910693279</v>
      </c>
    </row>
    <row r="697" spans="1:6" ht="12.75">
      <c r="A697" s="11" t="s">
        <v>332</v>
      </c>
      <c r="B697" s="13">
        <v>33053600</v>
      </c>
      <c r="C697" s="13"/>
      <c r="D697" s="13">
        <v>19126675</v>
      </c>
      <c r="E697" s="11"/>
      <c r="F697" s="14">
        <f t="shared" si="18"/>
        <v>0.5786563339545465</v>
      </c>
    </row>
    <row r="698" spans="1:6" ht="12.75">
      <c r="A698" s="11" t="s">
        <v>2031</v>
      </c>
      <c r="B698" s="13">
        <v>53923400</v>
      </c>
      <c r="C698" s="13"/>
      <c r="D698" s="13">
        <v>27579225</v>
      </c>
      <c r="E698" s="11"/>
      <c r="F698" s="14">
        <f t="shared" si="18"/>
        <v>0.5114518928702567</v>
      </c>
    </row>
    <row r="699" spans="1:6" ht="12.75">
      <c r="A699" s="11" t="s">
        <v>2032</v>
      </c>
      <c r="B699" s="13">
        <v>17889600</v>
      </c>
      <c r="C699" s="13"/>
      <c r="D699" s="13">
        <v>9364850</v>
      </c>
      <c r="E699" s="11"/>
      <c r="F699" s="14">
        <f t="shared" si="18"/>
        <v>0.5234801225292908</v>
      </c>
    </row>
    <row r="700" spans="1:6" ht="12.75">
      <c r="A700" s="11" t="s">
        <v>2033</v>
      </c>
      <c r="B700" s="13">
        <v>12513500</v>
      </c>
      <c r="C700" s="13"/>
      <c r="D700" s="13">
        <v>11571183</v>
      </c>
      <c r="E700" s="11"/>
      <c r="F700" s="14">
        <f t="shared" si="18"/>
        <v>0.9246959683541774</v>
      </c>
    </row>
    <row r="701" spans="1:6" ht="12.75">
      <c r="A701" s="44" t="s">
        <v>2034</v>
      </c>
      <c r="B701" s="13"/>
      <c r="C701" s="13"/>
      <c r="D701" s="13"/>
      <c r="E701" s="11"/>
      <c r="F701" s="14"/>
    </row>
    <row r="702" spans="1:6" ht="12.75">
      <c r="A702" s="11" t="s">
        <v>2035</v>
      </c>
      <c r="B702" s="13">
        <v>8689600</v>
      </c>
      <c r="C702" s="13"/>
      <c r="D702" s="13">
        <v>7399978</v>
      </c>
      <c r="E702" s="11"/>
      <c r="F702" s="14">
        <f>SUM(D702/B702)</f>
        <v>0.8515901767630271</v>
      </c>
    </row>
    <row r="703" spans="1:6" ht="12.75">
      <c r="A703" s="44" t="s">
        <v>2034</v>
      </c>
      <c r="B703" s="13"/>
      <c r="C703" s="13"/>
      <c r="D703" s="13"/>
      <c r="E703" s="11"/>
      <c r="F703" s="14"/>
    </row>
    <row r="704" spans="1:6" ht="12.75">
      <c r="A704" s="11" t="s">
        <v>1058</v>
      </c>
      <c r="B704" s="13">
        <v>31696700</v>
      </c>
      <c r="C704" s="13"/>
      <c r="D704" s="13">
        <v>41043220</v>
      </c>
      <c r="E704" s="11"/>
      <c r="F704" s="14">
        <f>SUM(D704/B704)</f>
        <v>1.2948735988289002</v>
      </c>
    </row>
    <row r="705" spans="1:6" ht="12.75">
      <c r="A705" s="44" t="s">
        <v>2036</v>
      </c>
      <c r="B705" s="13"/>
      <c r="C705" s="13"/>
      <c r="D705" s="13"/>
      <c r="E705" s="11"/>
      <c r="F705" s="14"/>
    </row>
    <row r="706" spans="1:6" ht="12.75">
      <c r="A706" s="15" t="s">
        <v>2037</v>
      </c>
      <c r="B706" s="9">
        <f>SUM(B707:B713)</f>
        <v>140576000</v>
      </c>
      <c r="C706" s="9"/>
      <c r="D706" s="9">
        <f>SUM(D707:D713)</f>
        <v>75435425</v>
      </c>
      <c r="E706" s="43"/>
      <c r="F706" s="10">
        <f aca="true" t="shared" si="19" ref="F706:F741">SUM(D706/B706)</f>
        <v>0.5366166699863419</v>
      </c>
    </row>
    <row r="707" spans="1:6" ht="12.75">
      <c r="A707" s="11" t="s">
        <v>2038</v>
      </c>
      <c r="B707" s="13">
        <v>5448900</v>
      </c>
      <c r="C707" s="13"/>
      <c r="D707" s="13">
        <v>3266650</v>
      </c>
      <c r="E707" s="11"/>
      <c r="F707" s="14">
        <f t="shared" si="19"/>
        <v>0.5995063223769935</v>
      </c>
    </row>
    <row r="708" spans="1:6" ht="12.75">
      <c r="A708" s="11" t="s">
        <v>2039</v>
      </c>
      <c r="B708" s="13">
        <v>28711100</v>
      </c>
      <c r="C708" s="13"/>
      <c r="D708" s="13">
        <v>15390100</v>
      </c>
      <c r="E708" s="11"/>
      <c r="F708" s="14">
        <f t="shared" si="19"/>
        <v>0.5360331021799931</v>
      </c>
    </row>
    <row r="709" spans="1:6" ht="12.75">
      <c r="A709" s="11" t="s">
        <v>2835</v>
      </c>
      <c r="B709" s="13">
        <v>16810500</v>
      </c>
      <c r="C709" s="13"/>
      <c r="D709" s="13">
        <v>9526450</v>
      </c>
      <c r="E709" s="11"/>
      <c r="F709" s="14">
        <f t="shared" si="19"/>
        <v>0.5666964099818566</v>
      </c>
    </row>
    <row r="710" spans="1:6" ht="12.75">
      <c r="A710" s="11" t="s">
        <v>2040</v>
      </c>
      <c r="B710" s="13">
        <v>6810600</v>
      </c>
      <c r="C710" s="13"/>
      <c r="D710" s="13">
        <v>3579825</v>
      </c>
      <c r="E710" s="11"/>
      <c r="F710" s="14">
        <f t="shared" si="19"/>
        <v>0.5256254955510528</v>
      </c>
    </row>
    <row r="711" spans="1:6" ht="12.75">
      <c r="A711" s="11" t="s">
        <v>2041</v>
      </c>
      <c r="B711" s="13">
        <v>28673600</v>
      </c>
      <c r="C711" s="13"/>
      <c r="D711" s="13">
        <v>14398000</v>
      </c>
      <c r="E711" s="11"/>
      <c r="F711" s="14">
        <f t="shared" si="19"/>
        <v>0.5021343675018135</v>
      </c>
    </row>
    <row r="712" spans="1:6" ht="12.75">
      <c r="A712" s="11" t="s">
        <v>2042</v>
      </c>
      <c r="B712" s="13">
        <v>30557400</v>
      </c>
      <c r="C712" s="13"/>
      <c r="D712" s="13">
        <v>17522100</v>
      </c>
      <c r="E712" s="11"/>
      <c r="F712" s="14">
        <f t="shared" si="19"/>
        <v>0.5734159319837421</v>
      </c>
    </row>
    <row r="713" spans="1:6" ht="12.75">
      <c r="A713" s="11" t="s">
        <v>2043</v>
      </c>
      <c r="B713" s="13">
        <v>23563900</v>
      </c>
      <c r="C713" s="13"/>
      <c r="D713" s="13">
        <v>11752300</v>
      </c>
      <c r="E713" s="11"/>
      <c r="F713" s="14">
        <f t="shared" si="19"/>
        <v>0.4987417193248995</v>
      </c>
    </row>
    <row r="714" spans="1:6" ht="12.75">
      <c r="A714" s="15" t="s">
        <v>2044</v>
      </c>
      <c r="B714" s="9">
        <f>SUM(B715:B717)</f>
        <v>201800400</v>
      </c>
      <c r="C714" s="9"/>
      <c r="D714" s="9">
        <f>SUM(D715:D717)</f>
        <v>117808625</v>
      </c>
      <c r="E714" s="43"/>
      <c r="F714" s="10">
        <f t="shared" si="19"/>
        <v>0.583787866624645</v>
      </c>
    </row>
    <row r="715" spans="1:6" ht="12.75">
      <c r="A715" s="11" t="s">
        <v>2045</v>
      </c>
      <c r="B715" s="13">
        <v>30779800</v>
      </c>
      <c r="C715" s="13"/>
      <c r="D715" s="13">
        <v>16203175</v>
      </c>
      <c r="E715" s="11"/>
      <c r="F715" s="14">
        <f t="shared" si="19"/>
        <v>0.5264223614188526</v>
      </c>
    </row>
    <row r="716" spans="1:6" ht="12.75">
      <c r="A716" s="11" t="s">
        <v>2046</v>
      </c>
      <c r="B716" s="13">
        <v>140206400</v>
      </c>
      <c r="C716" s="13"/>
      <c r="D716" s="13">
        <v>84928150</v>
      </c>
      <c r="E716" s="11"/>
      <c r="F716" s="14">
        <f t="shared" si="19"/>
        <v>0.6057366140204726</v>
      </c>
    </row>
    <row r="717" spans="1:6" ht="12.75">
      <c r="A717" s="11" t="s">
        <v>2047</v>
      </c>
      <c r="B717" s="13">
        <v>30814200</v>
      </c>
      <c r="C717" s="13"/>
      <c r="D717" s="13">
        <v>16677300</v>
      </c>
      <c r="E717" s="11"/>
      <c r="F717" s="14">
        <f t="shared" si="19"/>
        <v>0.5412212551356193</v>
      </c>
    </row>
    <row r="718" spans="1:6" ht="12.75">
      <c r="A718" s="15" t="s">
        <v>2048</v>
      </c>
      <c r="B718" s="9">
        <f>SUM(B719:B727)</f>
        <v>372436500</v>
      </c>
      <c r="C718" s="9"/>
      <c r="D718" s="9">
        <f>SUM(D719:D727)</f>
        <v>194618010</v>
      </c>
      <c r="E718" s="43"/>
      <c r="F718" s="10">
        <f t="shared" si="19"/>
        <v>0.5225535359719039</v>
      </c>
    </row>
    <row r="719" spans="1:6" ht="12.75">
      <c r="A719" s="11" t="s">
        <v>2049</v>
      </c>
      <c r="B719" s="13">
        <v>30672900</v>
      </c>
      <c r="C719" s="13"/>
      <c r="D719" s="13">
        <v>15314500</v>
      </c>
      <c r="E719" s="11"/>
      <c r="F719" s="14">
        <f t="shared" si="19"/>
        <v>0.4992843845870459</v>
      </c>
    </row>
    <row r="720" spans="1:6" ht="12.75">
      <c r="A720" s="11" t="s">
        <v>2687</v>
      </c>
      <c r="B720" s="13">
        <v>18061500</v>
      </c>
      <c r="C720" s="13"/>
      <c r="D720" s="13">
        <v>9220000</v>
      </c>
      <c r="E720" s="11"/>
      <c r="F720" s="14">
        <f t="shared" si="19"/>
        <v>0.5104780887523185</v>
      </c>
    </row>
    <row r="721" spans="1:6" ht="12.75">
      <c r="A721" s="11" t="s">
        <v>2050</v>
      </c>
      <c r="B721" s="13">
        <v>11165300</v>
      </c>
      <c r="C721" s="13"/>
      <c r="D721" s="13">
        <v>6619350</v>
      </c>
      <c r="E721" s="11"/>
      <c r="F721" s="14">
        <f t="shared" si="19"/>
        <v>0.5928501697222646</v>
      </c>
    </row>
    <row r="722" spans="1:6" ht="12.75">
      <c r="A722" s="11" t="s">
        <v>2051</v>
      </c>
      <c r="B722" s="13">
        <v>25322900</v>
      </c>
      <c r="C722" s="13"/>
      <c r="D722" s="13">
        <v>13263350</v>
      </c>
      <c r="E722" s="11"/>
      <c r="F722" s="14">
        <f t="shared" si="19"/>
        <v>0.5237689996011515</v>
      </c>
    </row>
    <row r="723" spans="1:6" ht="12.75">
      <c r="A723" s="11" t="s">
        <v>2052</v>
      </c>
      <c r="B723" s="13">
        <v>71498300</v>
      </c>
      <c r="C723" s="13"/>
      <c r="D723" s="13">
        <v>31369985</v>
      </c>
      <c r="E723" s="11"/>
      <c r="F723" s="14">
        <f t="shared" si="19"/>
        <v>0.4387514808044387</v>
      </c>
    </row>
    <row r="724" spans="1:6" ht="12.75">
      <c r="A724" s="11" t="s">
        <v>2053</v>
      </c>
      <c r="B724" s="13">
        <v>15756900</v>
      </c>
      <c r="C724" s="13"/>
      <c r="D724" s="13">
        <v>7663500</v>
      </c>
      <c r="E724" s="11"/>
      <c r="F724" s="14">
        <f t="shared" si="19"/>
        <v>0.4863583572910915</v>
      </c>
    </row>
    <row r="725" spans="1:6" ht="12.75">
      <c r="A725" s="11" t="s">
        <v>359</v>
      </c>
      <c r="B725" s="13">
        <v>63959300</v>
      </c>
      <c r="C725" s="13"/>
      <c r="D725" s="13">
        <v>38372275</v>
      </c>
      <c r="E725" s="11"/>
      <c r="F725" s="14">
        <f t="shared" si="19"/>
        <v>0.5999483265138924</v>
      </c>
    </row>
    <row r="726" spans="1:6" ht="12.75">
      <c r="A726" s="11" t="s">
        <v>360</v>
      </c>
      <c r="B726" s="13">
        <v>31369900</v>
      </c>
      <c r="C726" s="13"/>
      <c r="D726" s="13">
        <v>14880750</v>
      </c>
      <c r="E726" s="11"/>
      <c r="F726" s="14">
        <f t="shared" si="19"/>
        <v>0.47436396035690265</v>
      </c>
    </row>
    <row r="727" spans="1:6" ht="12.75">
      <c r="A727" s="11" t="s">
        <v>361</v>
      </c>
      <c r="B727" s="13">
        <v>104629500</v>
      </c>
      <c r="C727" s="13"/>
      <c r="D727" s="13">
        <v>57914300</v>
      </c>
      <c r="E727" s="11"/>
      <c r="F727" s="14">
        <f t="shared" si="19"/>
        <v>0.5535178893141991</v>
      </c>
    </row>
    <row r="728" spans="1:6" ht="12.75">
      <c r="A728" s="15" t="s">
        <v>362</v>
      </c>
      <c r="B728" s="9">
        <f>SUM(B729:B741)</f>
        <v>276781800</v>
      </c>
      <c r="C728" s="9"/>
      <c r="D728" s="9">
        <f>SUM(D729:D741)</f>
        <v>142220800</v>
      </c>
      <c r="E728" s="43"/>
      <c r="F728" s="10">
        <f t="shared" si="19"/>
        <v>0.513837253750066</v>
      </c>
    </row>
    <row r="729" spans="1:6" ht="12.75">
      <c r="A729" s="11" t="s">
        <v>2073</v>
      </c>
      <c r="B729" s="13">
        <v>2917800</v>
      </c>
      <c r="C729" s="13"/>
      <c r="D729" s="13">
        <v>1693075</v>
      </c>
      <c r="E729" s="11"/>
      <c r="F729" s="14">
        <f t="shared" si="19"/>
        <v>0.5802573857015559</v>
      </c>
    </row>
    <row r="730" spans="1:6" ht="12.75">
      <c r="A730" s="11" t="s">
        <v>2074</v>
      </c>
      <c r="B730" s="13">
        <v>9022000</v>
      </c>
      <c r="C730" s="13"/>
      <c r="D730" s="13">
        <v>3986300</v>
      </c>
      <c r="E730" s="11"/>
      <c r="F730" s="14">
        <f t="shared" si="19"/>
        <v>0.44184216360008866</v>
      </c>
    </row>
    <row r="731" spans="1:6" ht="12.75">
      <c r="A731" s="11" t="s">
        <v>2075</v>
      </c>
      <c r="B731" s="13">
        <v>2868000</v>
      </c>
      <c r="C731" s="13"/>
      <c r="D731" s="13">
        <v>1396550</v>
      </c>
      <c r="E731" s="11"/>
      <c r="F731" s="14">
        <f t="shared" si="19"/>
        <v>0.486942119944212</v>
      </c>
    </row>
    <row r="732" spans="1:6" ht="12.75">
      <c r="A732" s="11" t="s">
        <v>2076</v>
      </c>
      <c r="B732" s="13">
        <v>21647500</v>
      </c>
      <c r="C732" s="13"/>
      <c r="D732" s="13">
        <v>11562450</v>
      </c>
      <c r="E732" s="11"/>
      <c r="F732" s="14">
        <f t="shared" si="19"/>
        <v>0.5341240327982446</v>
      </c>
    </row>
    <row r="733" spans="1:6" ht="12.75">
      <c r="A733" s="11" t="s">
        <v>2077</v>
      </c>
      <c r="B733" s="13">
        <v>31083700</v>
      </c>
      <c r="C733" s="13"/>
      <c r="D733" s="13">
        <v>14035475</v>
      </c>
      <c r="E733" s="11"/>
      <c r="F733" s="14">
        <f t="shared" si="19"/>
        <v>0.4515381051805287</v>
      </c>
    </row>
    <row r="734" spans="1:6" ht="12.75">
      <c r="A734" s="11" t="s">
        <v>2078</v>
      </c>
      <c r="B734" s="13">
        <v>21349300</v>
      </c>
      <c r="C734" s="13"/>
      <c r="D734" s="13">
        <v>11969750</v>
      </c>
      <c r="E734" s="11"/>
      <c r="F734" s="14">
        <f t="shared" si="19"/>
        <v>0.5606624104771585</v>
      </c>
    </row>
    <row r="735" spans="1:6" ht="12.75">
      <c r="A735" s="11" t="s">
        <v>2079</v>
      </c>
      <c r="B735" s="13">
        <v>27548500</v>
      </c>
      <c r="C735" s="13"/>
      <c r="D735" s="13">
        <v>13582850</v>
      </c>
      <c r="E735" s="11"/>
      <c r="F735" s="14">
        <f t="shared" si="19"/>
        <v>0.4930522532987277</v>
      </c>
    </row>
    <row r="736" spans="1:6" ht="12.75">
      <c r="A736" s="11" t="s">
        <v>2080</v>
      </c>
      <c r="B736" s="13">
        <v>34408200</v>
      </c>
      <c r="C736" s="13"/>
      <c r="D736" s="13">
        <v>15725750</v>
      </c>
      <c r="E736" s="11"/>
      <c r="F736" s="14">
        <f t="shared" si="19"/>
        <v>0.45703495097098945</v>
      </c>
    </row>
    <row r="737" spans="1:6" ht="12.75">
      <c r="A737" s="11" t="s">
        <v>2081</v>
      </c>
      <c r="B737" s="13">
        <v>3996300</v>
      </c>
      <c r="C737" s="13"/>
      <c r="D737" s="13">
        <v>2259200</v>
      </c>
      <c r="E737" s="11"/>
      <c r="F737" s="14">
        <f t="shared" si="19"/>
        <v>0.5653229237044266</v>
      </c>
    </row>
    <row r="738" spans="1:6" ht="12.75">
      <c r="A738" s="11" t="s">
        <v>2082</v>
      </c>
      <c r="B738" s="13">
        <v>34008300</v>
      </c>
      <c r="C738" s="13"/>
      <c r="D738" s="13">
        <v>19362875</v>
      </c>
      <c r="E738" s="11"/>
      <c r="F738" s="14">
        <f t="shared" si="19"/>
        <v>0.569357333356857</v>
      </c>
    </row>
    <row r="739" spans="1:6" ht="12.75">
      <c r="A739" s="11" t="s">
        <v>2083</v>
      </c>
      <c r="B739" s="13">
        <v>47949700</v>
      </c>
      <c r="C739" s="13"/>
      <c r="D739" s="13">
        <v>27250025</v>
      </c>
      <c r="E739" s="11"/>
      <c r="F739" s="14">
        <f t="shared" si="19"/>
        <v>0.5683043898084869</v>
      </c>
    </row>
    <row r="740" spans="1:6" ht="12.75">
      <c r="A740" s="11" t="s">
        <v>2084</v>
      </c>
      <c r="B740" s="13">
        <v>26244200</v>
      </c>
      <c r="C740" s="13"/>
      <c r="D740" s="13">
        <v>13308700</v>
      </c>
      <c r="E740" s="11"/>
      <c r="F740" s="14">
        <f t="shared" si="19"/>
        <v>0.5071101424314706</v>
      </c>
    </row>
    <row r="741" spans="1:6" ht="12.75">
      <c r="A741" s="11" t="s">
        <v>2085</v>
      </c>
      <c r="B741" s="13">
        <v>13738300</v>
      </c>
      <c r="C741" s="13"/>
      <c r="D741" s="13">
        <v>6087800</v>
      </c>
      <c r="E741" s="11"/>
      <c r="F741" s="14">
        <f t="shared" si="19"/>
        <v>0.4431261509793788</v>
      </c>
    </row>
    <row r="742" spans="1:6" ht="12.75">
      <c r="A742" s="11"/>
      <c r="B742" s="13"/>
      <c r="C742" s="13"/>
      <c r="D742" s="13"/>
      <c r="E742" s="11"/>
      <c r="F742" s="45"/>
    </row>
    <row r="743" spans="1:6" ht="12.75">
      <c r="A743" s="46" t="s">
        <v>323</v>
      </c>
      <c r="B743" s="47"/>
      <c r="C743" s="47"/>
      <c r="D743" s="47"/>
      <c r="E743" s="47"/>
      <c r="F743" s="48"/>
    </row>
    <row r="744" spans="1:6" ht="12.75">
      <c r="A744" s="49"/>
      <c r="B744" s="11"/>
      <c r="C744" s="11"/>
      <c r="D744" s="11"/>
      <c r="E744" s="11"/>
      <c r="F744" s="45"/>
    </row>
    <row r="745" spans="1:6" ht="12.75">
      <c r="A745" s="20" t="s">
        <v>1448</v>
      </c>
      <c r="B745" s="5">
        <v>2002</v>
      </c>
      <c r="C745" s="5" t="s">
        <v>1449</v>
      </c>
      <c r="D745" s="5">
        <v>2002</v>
      </c>
      <c r="E745" s="20"/>
      <c r="F745" s="50"/>
    </row>
    <row r="746" spans="1:6" ht="13.5" thickBot="1">
      <c r="A746" s="51" t="s">
        <v>1450</v>
      </c>
      <c r="B746" s="52" t="s">
        <v>1451</v>
      </c>
      <c r="C746" s="51"/>
      <c r="D746" s="51" t="s">
        <v>1452</v>
      </c>
      <c r="E746" s="51"/>
      <c r="F746" s="53" t="s">
        <v>1453</v>
      </c>
    </row>
    <row r="747" spans="1:6" ht="12.75">
      <c r="A747" s="11"/>
      <c r="B747" s="13"/>
      <c r="C747" s="13"/>
      <c r="D747" s="13"/>
      <c r="E747" s="11"/>
      <c r="F747" s="45"/>
    </row>
    <row r="748" spans="1:6" ht="12.75">
      <c r="A748" s="15" t="s">
        <v>2086</v>
      </c>
      <c r="B748" s="9">
        <f>SUM(B749:B763)</f>
        <v>283533800</v>
      </c>
      <c r="C748" s="9"/>
      <c r="D748" s="9">
        <f>SUM(D749:D763)</f>
        <v>144042775</v>
      </c>
      <c r="E748" s="43"/>
      <c r="F748" s="10">
        <f aca="true" t="shared" si="20" ref="F748:F759">SUM(D748/B748)</f>
        <v>0.5080268207882094</v>
      </c>
    </row>
    <row r="749" spans="1:6" ht="12.75">
      <c r="A749" s="11" t="s">
        <v>1128</v>
      </c>
      <c r="B749" s="13">
        <v>26776000</v>
      </c>
      <c r="C749" s="13"/>
      <c r="D749" s="13">
        <v>13437550</v>
      </c>
      <c r="E749" s="11"/>
      <c r="F749" s="14">
        <f t="shared" si="20"/>
        <v>0.5018505377950403</v>
      </c>
    </row>
    <row r="750" spans="1:6" ht="12.75">
      <c r="A750" s="11" t="s">
        <v>2087</v>
      </c>
      <c r="B750" s="13">
        <v>22165500</v>
      </c>
      <c r="C750" s="13"/>
      <c r="D750" s="13">
        <v>10982800</v>
      </c>
      <c r="E750" s="11"/>
      <c r="F750" s="14">
        <f t="shared" si="20"/>
        <v>0.49549074011414135</v>
      </c>
    </row>
    <row r="751" spans="1:6" ht="12.75">
      <c r="A751" s="11" t="s">
        <v>2088</v>
      </c>
      <c r="B751" s="13">
        <v>5912100</v>
      </c>
      <c r="C751" s="13"/>
      <c r="D751" s="13">
        <v>2884350</v>
      </c>
      <c r="E751" s="11"/>
      <c r="F751" s="14">
        <f t="shared" si="20"/>
        <v>0.4878723296290658</v>
      </c>
    </row>
    <row r="752" spans="1:6" ht="12.75">
      <c r="A752" s="11" t="s">
        <v>2089</v>
      </c>
      <c r="B752" s="13">
        <v>12266800</v>
      </c>
      <c r="C752" s="13"/>
      <c r="D752" s="13">
        <v>7159200</v>
      </c>
      <c r="E752" s="11"/>
      <c r="F752" s="14">
        <f t="shared" si="20"/>
        <v>0.5836240910424887</v>
      </c>
    </row>
    <row r="753" spans="1:6" ht="12.75">
      <c r="A753" s="11" t="s">
        <v>1217</v>
      </c>
      <c r="B753" s="13">
        <v>12919200</v>
      </c>
      <c r="C753" s="13"/>
      <c r="D753" s="13">
        <v>7048450</v>
      </c>
      <c r="E753" s="11"/>
      <c r="F753" s="14">
        <f t="shared" si="20"/>
        <v>0.5455794476438169</v>
      </c>
    </row>
    <row r="754" spans="1:6" ht="12.75">
      <c r="A754" s="11" t="s">
        <v>1218</v>
      </c>
      <c r="B754" s="13">
        <v>28508900</v>
      </c>
      <c r="C754" s="13"/>
      <c r="D754" s="13">
        <v>14932950</v>
      </c>
      <c r="E754" s="11"/>
      <c r="F754" s="14">
        <f t="shared" si="20"/>
        <v>0.5237995853926318</v>
      </c>
    </row>
    <row r="755" spans="1:6" ht="12.75">
      <c r="A755" s="11" t="s">
        <v>1219</v>
      </c>
      <c r="B755" s="13">
        <v>30023200</v>
      </c>
      <c r="C755" s="13"/>
      <c r="D755" s="13">
        <v>16526750</v>
      </c>
      <c r="E755" s="11"/>
      <c r="F755" s="14">
        <f t="shared" si="20"/>
        <v>0.5504659729808947</v>
      </c>
    </row>
    <row r="756" spans="1:6" ht="12.75">
      <c r="A756" s="11" t="s">
        <v>1220</v>
      </c>
      <c r="B756" s="13">
        <v>37896100</v>
      </c>
      <c r="C756" s="13"/>
      <c r="D756" s="13">
        <v>20229575</v>
      </c>
      <c r="E756" s="11"/>
      <c r="F756" s="14">
        <f t="shared" si="20"/>
        <v>0.5338168043677318</v>
      </c>
    </row>
    <row r="757" spans="1:6" ht="12.75">
      <c r="A757" s="11" t="s">
        <v>1221</v>
      </c>
      <c r="B757" s="13">
        <v>19496100</v>
      </c>
      <c r="C757" s="13"/>
      <c r="D757" s="13">
        <v>10476275</v>
      </c>
      <c r="E757" s="11"/>
      <c r="F757" s="14">
        <f t="shared" si="20"/>
        <v>0.5373523422633245</v>
      </c>
    </row>
    <row r="758" spans="1:6" ht="12.75">
      <c r="A758" s="11" t="s">
        <v>1222</v>
      </c>
      <c r="B758" s="13">
        <v>50518400</v>
      </c>
      <c r="C758" s="13"/>
      <c r="D758" s="13">
        <v>27535075</v>
      </c>
      <c r="E758" s="11"/>
      <c r="F758" s="14">
        <f t="shared" si="20"/>
        <v>0.5450504172737062</v>
      </c>
    </row>
    <row r="759" spans="1:6" ht="12.75">
      <c r="A759" s="11" t="s">
        <v>1223</v>
      </c>
      <c r="B759" s="13">
        <v>14578900</v>
      </c>
      <c r="C759" s="13"/>
      <c r="D759" s="13">
        <v>5199835</v>
      </c>
      <c r="E759" s="11"/>
      <c r="F759" s="14">
        <f t="shared" si="20"/>
        <v>0.35666854152233707</v>
      </c>
    </row>
    <row r="760" spans="1:6" ht="12.75">
      <c r="A760" s="44" t="s">
        <v>1224</v>
      </c>
      <c r="B760" s="13"/>
      <c r="C760" s="13"/>
      <c r="D760" s="13"/>
      <c r="E760" s="11"/>
      <c r="F760" s="14"/>
    </row>
    <row r="761" spans="1:6" ht="12.75">
      <c r="A761" s="11" t="s">
        <v>1225</v>
      </c>
      <c r="B761" s="13">
        <v>7670800</v>
      </c>
      <c r="C761" s="13"/>
      <c r="D761" s="13">
        <v>3207450</v>
      </c>
      <c r="E761" s="11"/>
      <c r="F761" s="14">
        <f>SUM(D761/B761)</f>
        <v>0.41813761276529177</v>
      </c>
    </row>
    <row r="762" spans="1:6" ht="12.75">
      <c r="A762" s="44" t="s">
        <v>1224</v>
      </c>
      <c r="B762" s="13"/>
      <c r="C762" s="13"/>
      <c r="D762" s="13"/>
      <c r="E762" s="11"/>
      <c r="F762" s="14"/>
    </row>
    <row r="763" spans="1:6" ht="12.75">
      <c r="A763" s="11" t="s">
        <v>1226</v>
      </c>
      <c r="B763" s="13">
        <v>14801800</v>
      </c>
      <c r="C763" s="13"/>
      <c r="D763" s="13">
        <v>4422515</v>
      </c>
      <c r="E763" s="11"/>
      <c r="F763" s="14">
        <f>SUM(D763/B763)</f>
        <v>0.29878224270021214</v>
      </c>
    </row>
    <row r="764" spans="1:6" ht="12.75">
      <c r="A764" s="44" t="s">
        <v>1224</v>
      </c>
      <c r="B764" s="13"/>
      <c r="C764" s="13"/>
      <c r="D764" s="13"/>
      <c r="E764" s="11"/>
      <c r="F764" s="14"/>
    </row>
    <row r="765" spans="1:6" ht="12.75">
      <c r="A765" s="11"/>
      <c r="B765" s="13"/>
      <c r="C765" s="13"/>
      <c r="D765" s="13"/>
      <c r="E765" s="11"/>
      <c r="F765" s="14"/>
    </row>
    <row r="766" spans="1:6" ht="12.75">
      <c r="A766" s="11"/>
      <c r="B766" s="13"/>
      <c r="C766" s="13"/>
      <c r="D766" s="13"/>
      <c r="E766" s="11"/>
      <c r="F766" s="45"/>
    </row>
    <row r="767" spans="1:6" ht="15.75">
      <c r="A767" s="54" t="s">
        <v>2567</v>
      </c>
      <c r="B767" s="9">
        <f>+B689+B696+B706+B714+B718+B728+B748</f>
        <v>1836696600</v>
      </c>
      <c r="C767" s="9"/>
      <c r="D767" s="9">
        <f>+D689+D696+D706+D714+D718+D728+D748</f>
        <v>1025378566</v>
      </c>
      <c r="E767" s="43"/>
      <c r="F767" s="10">
        <f>SUM(D767/B767)</f>
        <v>0.5582732422981563</v>
      </c>
    </row>
    <row r="768" spans="1:6" ht="12.75">
      <c r="A768" s="11"/>
      <c r="B768" s="9"/>
      <c r="C768" s="9"/>
      <c r="D768" s="9"/>
      <c r="E768" s="43"/>
      <c r="F768" s="10"/>
    </row>
    <row r="769" spans="1:6" ht="12.75">
      <c r="A769" s="11"/>
      <c r="B769" s="13"/>
      <c r="C769" s="13"/>
      <c r="D769" s="13"/>
      <c r="E769" s="11"/>
      <c r="F769" s="45"/>
    </row>
    <row r="770" spans="1:6" ht="12.75">
      <c r="A770" s="11"/>
      <c r="B770" s="13"/>
      <c r="C770" s="13"/>
      <c r="D770" s="13"/>
      <c r="E770" s="11"/>
      <c r="F770" s="45"/>
    </row>
    <row r="771" spans="1:6" ht="12.75">
      <c r="A771" s="46" t="s">
        <v>1227</v>
      </c>
      <c r="B771" s="47"/>
      <c r="C771" s="47"/>
      <c r="D771" s="47"/>
      <c r="E771" s="47"/>
      <c r="F771" s="48"/>
    </row>
    <row r="772" spans="1:6" ht="12.75">
      <c r="A772" s="49"/>
      <c r="B772" s="11"/>
      <c r="C772" s="11"/>
      <c r="D772" s="11"/>
      <c r="E772" s="11"/>
      <c r="F772" s="45"/>
    </row>
    <row r="773" spans="1:6" ht="12.75">
      <c r="A773" s="20" t="s">
        <v>1448</v>
      </c>
      <c r="B773" s="5">
        <v>2002</v>
      </c>
      <c r="C773" s="5" t="s">
        <v>1449</v>
      </c>
      <c r="D773" s="5">
        <v>2002</v>
      </c>
      <c r="E773" s="20"/>
      <c r="F773" s="50"/>
    </row>
    <row r="774" spans="1:6" ht="13.5" thickBot="1">
      <c r="A774" s="51" t="s">
        <v>1450</v>
      </c>
      <c r="B774" s="52" t="s">
        <v>1451</v>
      </c>
      <c r="C774" s="51"/>
      <c r="D774" s="51" t="s">
        <v>1452</v>
      </c>
      <c r="E774" s="51"/>
      <c r="F774" s="53" t="s">
        <v>1453</v>
      </c>
    </row>
    <row r="775" spans="1:6" ht="12.75">
      <c r="A775" s="11"/>
      <c r="B775" s="13"/>
      <c r="C775" s="13"/>
      <c r="D775" s="13"/>
      <c r="E775" s="11"/>
      <c r="F775" s="45"/>
    </row>
    <row r="776" spans="1:6" ht="12.75">
      <c r="A776" s="15" t="s">
        <v>1228</v>
      </c>
      <c r="B776" s="9">
        <v>2664692700</v>
      </c>
      <c r="C776" s="9"/>
      <c r="D776" s="9">
        <v>141335520</v>
      </c>
      <c r="E776" s="43"/>
      <c r="F776" s="10">
        <f aca="true" t="shared" si="21" ref="F776:F807">SUM(D776/B776)</f>
        <v>0.05304008225789038</v>
      </c>
    </row>
    <row r="777" spans="1:6" ht="12.75">
      <c r="A777" s="15" t="s">
        <v>1229</v>
      </c>
      <c r="B777" s="9">
        <v>309367600</v>
      </c>
      <c r="C777" s="9"/>
      <c r="D777" s="9">
        <v>19352240</v>
      </c>
      <c r="E777" s="56"/>
      <c r="F777" s="10">
        <f t="shared" si="21"/>
        <v>0.06255419119519949</v>
      </c>
    </row>
    <row r="778" spans="1:6" ht="12.75">
      <c r="A778" s="15" t="s">
        <v>1230</v>
      </c>
      <c r="B778" s="9">
        <v>1927811400</v>
      </c>
      <c r="C778" s="9"/>
      <c r="D778" s="9">
        <v>104066530</v>
      </c>
      <c r="E778" s="56"/>
      <c r="F778" s="10">
        <f t="shared" si="21"/>
        <v>0.0539816965497766</v>
      </c>
    </row>
    <row r="779" spans="1:6" ht="12.75">
      <c r="A779" s="15" t="s">
        <v>1231</v>
      </c>
      <c r="B779" s="9">
        <f>SUM(B780:B782)</f>
        <v>2420338100</v>
      </c>
      <c r="C779" s="9"/>
      <c r="D779" s="9">
        <f>SUM(D780:D782)</f>
        <v>129712975</v>
      </c>
      <c r="E779" s="56"/>
      <c r="F779" s="10">
        <f t="shared" si="21"/>
        <v>0.05359291538649084</v>
      </c>
    </row>
    <row r="780" spans="1:6" ht="12.75">
      <c r="A780" s="11" t="s">
        <v>1232</v>
      </c>
      <c r="B780" s="13">
        <v>44065600</v>
      </c>
      <c r="C780" s="13"/>
      <c r="D780" s="13">
        <v>2178280</v>
      </c>
      <c r="E780" s="11"/>
      <c r="F780" s="14">
        <f t="shared" si="21"/>
        <v>0.04943266402817617</v>
      </c>
    </row>
    <row r="781" spans="1:6" ht="12.75">
      <c r="A781" s="11" t="s">
        <v>1233</v>
      </c>
      <c r="B781" s="13">
        <v>930621600</v>
      </c>
      <c r="C781" s="13"/>
      <c r="D781" s="13">
        <v>49776410</v>
      </c>
      <c r="E781" s="11"/>
      <c r="F781" s="14">
        <f t="shared" si="21"/>
        <v>0.05348727130339549</v>
      </c>
    </row>
    <row r="782" spans="1:6" ht="12.75">
      <c r="A782" s="11" t="s">
        <v>1234</v>
      </c>
      <c r="B782" s="13">
        <v>1445650900</v>
      </c>
      <c r="C782" s="13"/>
      <c r="D782" s="13">
        <v>77758285</v>
      </c>
      <c r="E782" s="11"/>
      <c r="F782" s="14">
        <f t="shared" si="21"/>
        <v>0.053787733262573974</v>
      </c>
    </row>
    <row r="783" spans="1:6" ht="12.75">
      <c r="A783" s="15" t="s">
        <v>1235</v>
      </c>
      <c r="B783" s="9">
        <f>SUM(B784:B792)</f>
        <v>7230813800</v>
      </c>
      <c r="C783" s="9"/>
      <c r="D783" s="9">
        <f>SUM(D784:D792)</f>
        <v>371208850</v>
      </c>
      <c r="E783" s="56"/>
      <c r="F783" s="10">
        <f t="shared" si="21"/>
        <v>0.051337077715927354</v>
      </c>
    </row>
    <row r="784" spans="1:6" ht="12.75">
      <c r="A784" s="11" t="s">
        <v>2114</v>
      </c>
      <c r="B784" s="13">
        <v>1517546100</v>
      </c>
      <c r="C784" s="13"/>
      <c r="D784" s="13">
        <v>77981050</v>
      </c>
      <c r="E784" s="11"/>
      <c r="F784" s="14">
        <f t="shared" si="21"/>
        <v>0.05138628078580282</v>
      </c>
    </row>
    <row r="785" spans="1:6" ht="12.75">
      <c r="A785" s="11" t="s">
        <v>2115</v>
      </c>
      <c r="B785" s="13">
        <v>198206800</v>
      </c>
      <c r="C785" s="13"/>
      <c r="D785" s="13">
        <v>10853280</v>
      </c>
      <c r="E785" s="11"/>
      <c r="F785" s="14">
        <f t="shared" si="21"/>
        <v>0.054757354439908215</v>
      </c>
    </row>
    <row r="786" spans="1:6" ht="12.75">
      <c r="A786" s="11" t="s">
        <v>2116</v>
      </c>
      <c r="B786" s="13">
        <v>555167100</v>
      </c>
      <c r="C786" s="13"/>
      <c r="D786" s="13">
        <v>24799915</v>
      </c>
      <c r="E786" s="11"/>
      <c r="F786" s="14">
        <f t="shared" si="21"/>
        <v>0.044671081913895835</v>
      </c>
    </row>
    <row r="787" spans="1:6" ht="12.75">
      <c r="A787" s="11" t="s">
        <v>2117</v>
      </c>
      <c r="B787" s="13">
        <v>1214977400</v>
      </c>
      <c r="C787" s="13"/>
      <c r="D787" s="13">
        <v>62650720</v>
      </c>
      <c r="E787" s="11"/>
      <c r="F787" s="14">
        <f t="shared" si="21"/>
        <v>0.05156533775854596</v>
      </c>
    </row>
    <row r="788" spans="1:6" ht="12.75">
      <c r="A788" s="11" t="s">
        <v>2118</v>
      </c>
      <c r="B788" s="13">
        <v>142664600</v>
      </c>
      <c r="C788" s="13"/>
      <c r="D788" s="13">
        <v>7588850</v>
      </c>
      <c r="E788" s="11"/>
      <c r="F788" s="14">
        <f t="shared" si="21"/>
        <v>0.053193644393914115</v>
      </c>
    </row>
    <row r="789" spans="1:6" ht="12.75">
      <c r="A789" s="11" t="s">
        <v>2119</v>
      </c>
      <c r="B789" s="13">
        <v>690802200</v>
      </c>
      <c r="C789" s="13"/>
      <c r="D789" s="13">
        <v>36674330</v>
      </c>
      <c r="E789" s="11"/>
      <c r="F789" s="14">
        <f t="shared" si="21"/>
        <v>0.05308948060674966</v>
      </c>
    </row>
    <row r="790" spans="1:6" ht="12.75">
      <c r="A790" s="11" t="s">
        <v>2120</v>
      </c>
      <c r="B790" s="13">
        <v>874581200</v>
      </c>
      <c r="C790" s="13"/>
      <c r="D790" s="13">
        <v>45055220</v>
      </c>
      <c r="E790" s="11"/>
      <c r="F790" s="14">
        <f t="shared" si="21"/>
        <v>0.0515163371908749</v>
      </c>
    </row>
    <row r="791" spans="1:6" ht="12.75">
      <c r="A791" s="11" t="s">
        <v>2121</v>
      </c>
      <c r="B791" s="13">
        <v>1177109800</v>
      </c>
      <c r="C791" s="13"/>
      <c r="D791" s="13">
        <v>60808830</v>
      </c>
      <c r="E791" s="11"/>
      <c r="F791" s="14">
        <f t="shared" si="21"/>
        <v>0.05165943737788947</v>
      </c>
    </row>
    <row r="792" spans="1:6" ht="12.75">
      <c r="A792" s="11" t="s">
        <v>2122</v>
      </c>
      <c r="B792" s="13">
        <v>859758600</v>
      </c>
      <c r="C792" s="13"/>
      <c r="D792" s="13">
        <v>44796655</v>
      </c>
      <c r="E792" s="11"/>
      <c r="F792" s="14">
        <f t="shared" si="21"/>
        <v>0.052103759124945075</v>
      </c>
    </row>
    <row r="793" spans="1:6" ht="12.75">
      <c r="A793" s="15" t="s">
        <v>2123</v>
      </c>
      <c r="B793" s="9">
        <f>SUM(B794:B798)</f>
        <v>5337488100</v>
      </c>
      <c r="C793" s="9"/>
      <c r="D793" s="9">
        <f>SUM(D794:D798)</f>
        <v>280215680</v>
      </c>
      <c r="E793" s="56"/>
      <c r="F793" s="10">
        <f t="shared" si="21"/>
        <v>0.0524995418725149</v>
      </c>
    </row>
    <row r="794" spans="1:6" ht="12.75">
      <c r="A794" s="11" t="s">
        <v>2124</v>
      </c>
      <c r="B794" s="13">
        <v>191457500</v>
      </c>
      <c r="C794" s="13"/>
      <c r="D794" s="13">
        <v>9246740</v>
      </c>
      <c r="E794" s="11"/>
      <c r="F794" s="14">
        <f t="shared" si="21"/>
        <v>0.04829656712325189</v>
      </c>
    </row>
    <row r="795" spans="1:6" ht="12.75">
      <c r="A795" s="11" t="s">
        <v>1237</v>
      </c>
      <c r="B795" s="13">
        <v>1364510700</v>
      </c>
      <c r="C795" s="13"/>
      <c r="D795" s="13">
        <v>70560110</v>
      </c>
      <c r="E795" s="11"/>
      <c r="F795" s="14">
        <f t="shared" si="21"/>
        <v>0.051710924655995735</v>
      </c>
    </row>
    <row r="796" spans="1:6" ht="12.75">
      <c r="A796" s="11" t="s">
        <v>1238</v>
      </c>
      <c r="B796" s="13">
        <v>2555926700</v>
      </c>
      <c r="C796" s="13"/>
      <c r="D796" s="13">
        <v>138962680</v>
      </c>
      <c r="E796" s="11"/>
      <c r="F796" s="14">
        <f t="shared" si="21"/>
        <v>0.05436880486439615</v>
      </c>
    </row>
    <row r="797" spans="1:6" ht="12.75">
      <c r="A797" s="11" t="s">
        <v>1239</v>
      </c>
      <c r="B797" s="13">
        <v>964734600</v>
      </c>
      <c r="C797" s="13"/>
      <c r="D797" s="13">
        <v>46873180</v>
      </c>
      <c r="E797" s="11"/>
      <c r="F797" s="14">
        <f t="shared" si="21"/>
        <v>0.048586606098713576</v>
      </c>
    </row>
    <row r="798" spans="1:6" ht="12.75">
      <c r="A798" s="11" t="s">
        <v>1240</v>
      </c>
      <c r="B798" s="13">
        <v>260858600</v>
      </c>
      <c r="C798" s="13"/>
      <c r="D798" s="13">
        <v>14572970</v>
      </c>
      <c r="E798" s="11"/>
      <c r="F798" s="14">
        <f t="shared" si="21"/>
        <v>0.05586539987564144</v>
      </c>
    </row>
    <row r="799" spans="1:6" ht="12.75">
      <c r="A799" s="15" t="s">
        <v>1241</v>
      </c>
      <c r="B799" s="9">
        <v>299866200</v>
      </c>
      <c r="C799" s="9"/>
      <c r="D799" s="9">
        <v>15769475</v>
      </c>
      <c r="E799" s="56"/>
      <c r="F799" s="10">
        <f t="shared" si="21"/>
        <v>0.05258837108016842</v>
      </c>
    </row>
    <row r="800" spans="1:6" ht="12.75">
      <c r="A800" s="15" t="s">
        <v>1242</v>
      </c>
      <c r="B800" s="9">
        <f>SUM(B801:B806)</f>
        <v>3658813700</v>
      </c>
      <c r="C800" s="9"/>
      <c r="D800" s="9">
        <f>SUM(D801:D806)</f>
        <v>188900650</v>
      </c>
      <c r="E800" s="56"/>
      <c r="F800" s="10">
        <f t="shared" si="21"/>
        <v>0.051628933716958585</v>
      </c>
    </row>
    <row r="801" spans="1:6" ht="12.75">
      <c r="A801" s="11" t="s">
        <v>1243</v>
      </c>
      <c r="B801" s="13">
        <v>37052300</v>
      </c>
      <c r="C801" s="13"/>
      <c r="D801" s="13">
        <v>1975270</v>
      </c>
      <c r="E801" s="11"/>
      <c r="F801" s="14">
        <f t="shared" si="21"/>
        <v>0.0533103208167914</v>
      </c>
    </row>
    <row r="802" spans="1:6" ht="12.75">
      <c r="A802" s="11" t="s">
        <v>1244</v>
      </c>
      <c r="B802" s="13">
        <v>77073600</v>
      </c>
      <c r="C802" s="13"/>
      <c r="D802" s="13">
        <v>3870220</v>
      </c>
      <c r="E802" s="11"/>
      <c r="F802" s="14">
        <f t="shared" si="21"/>
        <v>0.050214600070581886</v>
      </c>
    </row>
    <row r="803" spans="1:6" ht="12.75">
      <c r="A803" s="11" t="s">
        <v>1245</v>
      </c>
      <c r="B803" s="13">
        <v>51740000</v>
      </c>
      <c r="C803" s="13"/>
      <c r="D803" s="13">
        <v>2777680</v>
      </c>
      <c r="E803" s="11"/>
      <c r="F803" s="14">
        <f t="shared" si="21"/>
        <v>0.053685349826053344</v>
      </c>
    </row>
    <row r="804" spans="1:6" ht="12.75">
      <c r="A804" s="11" t="s">
        <v>1246</v>
      </c>
      <c r="B804" s="13">
        <v>914000300</v>
      </c>
      <c r="C804" s="13"/>
      <c r="D804" s="13">
        <v>50480575</v>
      </c>
      <c r="E804" s="11"/>
      <c r="F804" s="14">
        <f t="shared" si="21"/>
        <v>0.05523037027449553</v>
      </c>
    </row>
    <row r="805" spans="1:6" ht="12.75">
      <c r="A805" s="11" t="s">
        <v>1247</v>
      </c>
      <c r="B805" s="13">
        <v>2489581000</v>
      </c>
      <c r="C805" s="13"/>
      <c r="D805" s="13">
        <v>125332275</v>
      </c>
      <c r="E805" s="11"/>
      <c r="F805" s="14">
        <f t="shared" si="21"/>
        <v>0.050342718312840595</v>
      </c>
    </row>
    <row r="806" spans="1:6" ht="12.75">
      <c r="A806" s="11" t="s">
        <v>1248</v>
      </c>
      <c r="B806" s="13">
        <v>89366500</v>
      </c>
      <c r="C806" s="13"/>
      <c r="D806" s="13">
        <v>4464630</v>
      </c>
      <c r="E806" s="11"/>
      <c r="F806" s="14">
        <f t="shared" si="21"/>
        <v>0.04995865341039427</v>
      </c>
    </row>
    <row r="807" spans="1:6" ht="12.75">
      <c r="A807" s="15" t="s">
        <v>1249</v>
      </c>
      <c r="B807" s="9">
        <f>SUM(B808:B809)</f>
        <v>1300720600</v>
      </c>
      <c r="C807" s="9"/>
      <c r="D807" s="9">
        <f>SUM(D808:D809)</f>
        <v>65037455</v>
      </c>
      <c r="E807" s="56"/>
      <c r="F807" s="10">
        <f t="shared" si="21"/>
        <v>0.05000109554657626</v>
      </c>
    </row>
    <row r="808" spans="1:6" ht="12.75">
      <c r="A808" s="11" t="s">
        <v>1250</v>
      </c>
      <c r="B808" s="13">
        <v>256293800</v>
      </c>
      <c r="C808" s="13"/>
      <c r="D808" s="13">
        <v>12922750</v>
      </c>
      <c r="E808" s="11"/>
      <c r="F808" s="14">
        <f aca="true" t="shared" si="22" ref="F808:F825">SUM(D808/B808)</f>
        <v>0.050421625493866806</v>
      </c>
    </row>
    <row r="809" spans="1:6" ht="12.75">
      <c r="A809" s="11" t="s">
        <v>1251</v>
      </c>
      <c r="B809" s="13">
        <v>1044426800</v>
      </c>
      <c r="C809" s="13"/>
      <c r="D809" s="13">
        <v>52114705</v>
      </c>
      <c r="E809" s="11"/>
      <c r="F809" s="14">
        <f t="shared" si="22"/>
        <v>0.04989790093475196</v>
      </c>
    </row>
    <row r="810" spans="1:6" ht="12.75">
      <c r="A810" s="15" t="s">
        <v>1252</v>
      </c>
      <c r="B810" s="9">
        <f>SUM(B811:B816)</f>
        <v>1164341300</v>
      </c>
      <c r="C810" s="9"/>
      <c r="D810" s="9">
        <f>SUM(D811:D816)</f>
        <v>57589370</v>
      </c>
      <c r="E810" s="56"/>
      <c r="F810" s="10">
        <f t="shared" si="22"/>
        <v>0.049460901197956306</v>
      </c>
    </row>
    <row r="811" spans="1:6" ht="12.75">
      <c r="A811" s="11" t="s">
        <v>1253</v>
      </c>
      <c r="B811" s="13">
        <v>84766600</v>
      </c>
      <c r="C811" s="13"/>
      <c r="D811" s="13">
        <v>4086930</v>
      </c>
      <c r="E811" s="11"/>
      <c r="F811" s="14">
        <f t="shared" si="22"/>
        <v>0.048213919161556554</v>
      </c>
    </row>
    <row r="812" spans="1:6" ht="12.75">
      <c r="A812" s="11" t="s">
        <v>1254</v>
      </c>
      <c r="B812" s="13">
        <v>99794100</v>
      </c>
      <c r="C812" s="13"/>
      <c r="D812" s="13">
        <v>4969360</v>
      </c>
      <c r="E812" s="11"/>
      <c r="F812" s="14">
        <f t="shared" si="22"/>
        <v>0.04979613023214799</v>
      </c>
    </row>
    <row r="813" spans="1:6" ht="12.75">
      <c r="A813" s="11" t="s">
        <v>1255</v>
      </c>
      <c r="B813" s="13">
        <v>226982600</v>
      </c>
      <c r="C813" s="13"/>
      <c r="D813" s="13">
        <v>11691380</v>
      </c>
      <c r="E813" s="11"/>
      <c r="F813" s="14">
        <f t="shared" si="22"/>
        <v>0.051507824828863534</v>
      </c>
    </row>
    <row r="814" spans="1:6" ht="12.75">
      <c r="A814" s="11" t="s">
        <v>1256</v>
      </c>
      <c r="B814" s="13">
        <v>1782400</v>
      </c>
      <c r="C814" s="13"/>
      <c r="D814" s="13">
        <v>97080</v>
      </c>
      <c r="E814" s="11"/>
      <c r="F814" s="14">
        <f t="shared" si="22"/>
        <v>0.05446588868940754</v>
      </c>
    </row>
    <row r="815" spans="1:6" ht="12.75">
      <c r="A815" s="11" t="s">
        <v>2080</v>
      </c>
      <c r="B815" s="13">
        <v>350389600</v>
      </c>
      <c r="C815" s="13"/>
      <c r="D815" s="13">
        <v>18312790</v>
      </c>
      <c r="E815" s="11"/>
      <c r="F815" s="14">
        <f t="shared" si="22"/>
        <v>0.05226407975579184</v>
      </c>
    </row>
    <row r="816" spans="1:6" ht="12.75">
      <c r="A816" s="11" t="s">
        <v>1257</v>
      </c>
      <c r="B816" s="13">
        <v>400626000</v>
      </c>
      <c r="C816" s="13"/>
      <c r="D816" s="13">
        <v>18431830</v>
      </c>
      <c r="E816" s="11"/>
      <c r="F816" s="14">
        <f t="shared" si="22"/>
        <v>0.04600757314802335</v>
      </c>
    </row>
    <row r="817" spans="1:6" ht="12.75">
      <c r="A817" s="15" t="s">
        <v>1258</v>
      </c>
      <c r="B817" s="9">
        <f>SUM(B818:B825)</f>
        <v>2369116200</v>
      </c>
      <c r="C817" s="9"/>
      <c r="D817" s="9">
        <f>SUM(D818:D825)</f>
        <v>129076575</v>
      </c>
      <c r="E817" s="56"/>
      <c r="F817" s="10">
        <f t="shared" si="22"/>
        <v>0.05448300720749789</v>
      </c>
    </row>
    <row r="818" spans="1:6" ht="12.75">
      <c r="A818" s="11" t="s">
        <v>1259</v>
      </c>
      <c r="B818" s="13">
        <v>348069800</v>
      </c>
      <c r="C818" s="13"/>
      <c r="D818" s="13">
        <v>17679030</v>
      </c>
      <c r="E818" s="11"/>
      <c r="F818" s="14">
        <f t="shared" si="22"/>
        <v>0.05079162282967382</v>
      </c>
    </row>
    <row r="819" spans="1:6" ht="12.75">
      <c r="A819" s="11" t="s">
        <v>1260</v>
      </c>
      <c r="B819" s="13">
        <v>82819500</v>
      </c>
      <c r="C819" s="13"/>
      <c r="D819" s="13">
        <v>4557040</v>
      </c>
      <c r="E819" s="11"/>
      <c r="F819" s="14">
        <f t="shared" si="22"/>
        <v>0.05502375648247092</v>
      </c>
    </row>
    <row r="820" spans="1:6" ht="12.75">
      <c r="A820" s="11" t="s">
        <v>1261</v>
      </c>
      <c r="B820" s="13">
        <v>296313800</v>
      </c>
      <c r="C820" s="13"/>
      <c r="D820" s="13">
        <v>16775110</v>
      </c>
      <c r="E820" s="11"/>
      <c r="F820" s="14">
        <f t="shared" si="22"/>
        <v>0.05661265185759151</v>
      </c>
    </row>
    <row r="821" spans="1:6" ht="12.75">
      <c r="A821" s="11" t="s">
        <v>1262</v>
      </c>
      <c r="B821" s="13">
        <v>776339300</v>
      </c>
      <c r="C821" s="13"/>
      <c r="D821" s="13">
        <v>41536180</v>
      </c>
      <c r="E821" s="11"/>
      <c r="F821" s="14">
        <f t="shared" si="22"/>
        <v>0.053502611551418305</v>
      </c>
    </row>
    <row r="822" spans="1:6" ht="12.75">
      <c r="A822" s="11" t="s">
        <v>1263</v>
      </c>
      <c r="B822" s="13">
        <v>355839900</v>
      </c>
      <c r="C822" s="13"/>
      <c r="D822" s="13">
        <v>20165130</v>
      </c>
      <c r="E822" s="11"/>
      <c r="F822" s="14">
        <f t="shared" si="22"/>
        <v>0.05666910877616591</v>
      </c>
    </row>
    <row r="823" spans="1:6" ht="12.75">
      <c r="A823" s="11" t="s">
        <v>1264</v>
      </c>
      <c r="B823" s="13">
        <v>160837500</v>
      </c>
      <c r="C823" s="13"/>
      <c r="D823" s="13">
        <v>9244980</v>
      </c>
      <c r="E823" s="11"/>
      <c r="F823" s="14">
        <f t="shared" si="22"/>
        <v>0.057480251806948005</v>
      </c>
    </row>
    <row r="824" spans="1:6" ht="12.75">
      <c r="A824" s="11" t="s">
        <v>1265</v>
      </c>
      <c r="B824" s="13">
        <v>39192800</v>
      </c>
      <c r="C824" s="13"/>
      <c r="D824" s="13">
        <v>2278660</v>
      </c>
      <c r="E824" s="11"/>
      <c r="F824" s="14">
        <f t="shared" si="22"/>
        <v>0.058139760364148516</v>
      </c>
    </row>
    <row r="825" spans="1:6" ht="12.75">
      <c r="A825" s="11" t="s">
        <v>1266</v>
      </c>
      <c r="B825" s="13">
        <v>309703600</v>
      </c>
      <c r="C825" s="13"/>
      <c r="D825" s="13">
        <v>16840445</v>
      </c>
      <c r="E825" s="11"/>
      <c r="F825" s="14">
        <f t="shared" si="22"/>
        <v>0.05437600660760805</v>
      </c>
    </row>
    <row r="826" spans="1:6" ht="12.75">
      <c r="A826" s="11"/>
      <c r="B826" s="13"/>
      <c r="C826" s="13"/>
      <c r="D826" s="13"/>
      <c r="E826" s="11"/>
      <c r="F826" s="45"/>
    </row>
    <row r="827" spans="1:6" ht="12.75">
      <c r="A827" s="11"/>
      <c r="B827" s="13"/>
      <c r="C827" s="13"/>
      <c r="D827" s="13"/>
      <c r="E827" s="11"/>
      <c r="F827" s="45"/>
    </row>
    <row r="828" spans="1:6" ht="12.75">
      <c r="A828" s="46" t="s">
        <v>1227</v>
      </c>
      <c r="B828" s="47"/>
      <c r="C828" s="47"/>
      <c r="D828" s="47"/>
      <c r="E828" s="47"/>
      <c r="F828" s="48"/>
    </row>
    <row r="829" spans="1:6" ht="12.75">
      <c r="A829" s="49"/>
      <c r="B829" s="11"/>
      <c r="C829" s="11"/>
      <c r="D829" s="11"/>
      <c r="E829" s="11"/>
      <c r="F829" s="45"/>
    </row>
    <row r="830" spans="1:6" ht="12.75">
      <c r="A830" s="20" t="s">
        <v>1448</v>
      </c>
      <c r="B830" s="5">
        <v>2002</v>
      </c>
      <c r="C830" s="5" t="s">
        <v>1449</v>
      </c>
      <c r="D830" s="5">
        <v>2002</v>
      </c>
      <c r="E830" s="20"/>
      <c r="F830" s="50"/>
    </row>
    <row r="831" spans="1:6" ht="13.5" thickBot="1">
      <c r="A831" s="51" t="s">
        <v>1450</v>
      </c>
      <c r="B831" s="52" t="s">
        <v>1451</v>
      </c>
      <c r="C831" s="51"/>
      <c r="D831" s="51" t="s">
        <v>1452</v>
      </c>
      <c r="E831" s="51"/>
      <c r="F831" s="53" t="s">
        <v>1453</v>
      </c>
    </row>
    <row r="832" spans="1:6" ht="12.75">
      <c r="A832" s="11"/>
      <c r="B832" s="13"/>
      <c r="C832" s="13"/>
      <c r="D832" s="13"/>
      <c r="E832" s="11"/>
      <c r="F832" s="45"/>
    </row>
    <row r="833" spans="1:6" ht="12.75">
      <c r="A833" s="15" t="s">
        <v>2984</v>
      </c>
      <c r="B833" s="9">
        <f>SUM(B834:B837)</f>
        <v>4293173700</v>
      </c>
      <c r="C833" s="9"/>
      <c r="D833" s="9">
        <f>SUM(D834:D837)</f>
        <v>219500133</v>
      </c>
      <c r="E833" s="56"/>
      <c r="F833" s="10">
        <f aca="true" t="shared" si="23" ref="F833:F844">SUM(D833/B833)</f>
        <v>0.05112770838971645</v>
      </c>
    </row>
    <row r="834" spans="1:6" ht="12.75">
      <c r="A834" s="11" t="s">
        <v>2985</v>
      </c>
      <c r="B834" s="13">
        <v>1623043000</v>
      </c>
      <c r="C834" s="13"/>
      <c r="D834" s="13">
        <v>82523238</v>
      </c>
      <c r="E834" s="11"/>
      <c r="F834" s="14">
        <f t="shared" si="23"/>
        <v>0.05084476381710158</v>
      </c>
    </row>
    <row r="835" spans="1:6" ht="12.75">
      <c r="A835" s="11" t="s">
        <v>2986</v>
      </c>
      <c r="B835" s="13">
        <v>2414732100</v>
      </c>
      <c r="C835" s="13"/>
      <c r="D835" s="13">
        <v>124289005</v>
      </c>
      <c r="E835" s="11"/>
      <c r="F835" s="14">
        <f t="shared" si="23"/>
        <v>0.051471136280500845</v>
      </c>
    </row>
    <row r="836" spans="1:6" ht="12.75">
      <c r="A836" s="11" t="s">
        <v>2987</v>
      </c>
      <c r="B836" s="13">
        <v>92880200</v>
      </c>
      <c r="C836" s="13"/>
      <c r="D836" s="13">
        <v>5309740</v>
      </c>
      <c r="E836" s="11"/>
      <c r="F836" s="14">
        <f t="shared" si="23"/>
        <v>0.05716762022476265</v>
      </c>
    </row>
    <row r="837" spans="1:6" ht="12.75">
      <c r="A837" s="11" t="s">
        <v>2988</v>
      </c>
      <c r="B837" s="13">
        <v>162518400</v>
      </c>
      <c r="C837" s="13"/>
      <c r="D837" s="13">
        <v>7378150</v>
      </c>
      <c r="E837" s="11"/>
      <c r="F837" s="14">
        <f t="shared" si="23"/>
        <v>0.04539885945222202</v>
      </c>
    </row>
    <row r="838" spans="1:6" ht="12.75">
      <c r="A838" s="15" t="s">
        <v>2989</v>
      </c>
      <c r="B838" s="9">
        <f>SUM(B839:B844)</f>
        <v>1551013300</v>
      </c>
      <c r="C838" s="9"/>
      <c r="D838" s="9">
        <f>SUM(D839:D844)</f>
        <v>85985160</v>
      </c>
      <c r="E838" s="56"/>
      <c r="F838" s="10">
        <f t="shared" si="23"/>
        <v>0.0554380545930844</v>
      </c>
    </row>
    <row r="839" spans="1:6" ht="12.75">
      <c r="A839" s="11" t="s">
        <v>2990</v>
      </c>
      <c r="B839" s="13">
        <v>143891700</v>
      </c>
      <c r="C839" s="13"/>
      <c r="D839" s="13">
        <v>6940530</v>
      </c>
      <c r="E839" s="11"/>
      <c r="F839" s="14">
        <f t="shared" si="23"/>
        <v>0.048234401289302994</v>
      </c>
    </row>
    <row r="840" spans="1:6" ht="12.75">
      <c r="A840" s="11" t="s">
        <v>2991</v>
      </c>
      <c r="B840" s="13">
        <v>485492900</v>
      </c>
      <c r="C840" s="13"/>
      <c r="D840" s="13">
        <v>26519920</v>
      </c>
      <c r="E840" s="11"/>
      <c r="F840" s="14">
        <f t="shared" si="23"/>
        <v>0.05462473292606339</v>
      </c>
    </row>
    <row r="841" spans="1:6" ht="12.75">
      <c r="A841" s="11" t="s">
        <v>2992</v>
      </c>
      <c r="B841" s="13">
        <v>348741000</v>
      </c>
      <c r="C841" s="13"/>
      <c r="D841" s="13">
        <v>19781950</v>
      </c>
      <c r="E841" s="11"/>
      <c r="F841" s="14">
        <f t="shared" si="23"/>
        <v>0.056723901118595176</v>
      </c>
    </row>
    <row r="842" spans="1:6" ht="12.75">
      <c r="A842" s="11" t="s">
        <v>1643</v>
      </c>
      <c r="B842" s="13">
        <v>500756600</v>
      </c>
      <c r="C842" s="13"/>
      <c r="D842" s="13">
        <v>28652000</v>
      </c>
      <c r="E842" s="11"/>
      <c r="F842" s="14">
        <f t="shared" si="23"/>
        <v>0.057217418602171194</v>
      </c>
    </row>
    <row r="843" spans="1:6" ht="12.75">
      <c r="A843" s="11" t="s">
        <v>2993</v>
      </c>
      <c r="B843" s="13">
        <v>39974000</v>
      </c>
      <c r="C843" s="13"/>
      <c r="D843" s="13">
        <v>2259460</v>
      </c>
      <c r="E843" s="11"/>
      <c r="F843" s="14">
        <f t="shared" si="23"/>
        <v>0.05652324010606895</v>
      </c>
    </row>
    <row r="844" spans="1:6" ht="12.75">
      <c r="A844" s="11" t="s">
        <v>2994</v>
      </c>
      <c r="B844" s="13">
        <v>32157100</v>
      </c>
      <c r="C844" s="13"/>
      <c r="D844" s="13">
        <v>1831300</v>
      </c>
      <c r="E844" s="11"/>
      <c r="F844" s="14">
        <f t="shared" si="23"/>
        <v>0.0569485432455041</v>
      </c>
    </row>
    <row r="845" spans="1:6" ht="12.75">
      <c r="A845" s="11"/>
      <c r="B845" s="13"/>
      <c r="C845" s="13"/>
      <c r="D845" s="13"/>
      <c r="E845" s="11"/>
      <c r="F845" s="45"/>
    </row>
    <row r="846" spans="1:6" ht="12.75">
      <c r="A846" s="11"/>
      <c r="B846" s="13"/>
      <c r="C846" s="13"/>
      <c r="D846" s="13"/>
      <c r="E846" s="11"/>
      <c r="F846" s="45"/>
    </row>
    <row r="847" spans="1:6" ht="15.75">
      <c r="A847" s="54" t="s">
        <v>2567</v>
      </c>
      <c r="B847" s="9">
        <f>+B776+B777+B778+B779+B783+B793+B799+B800+B807+B810+B817+B833+B838</f>
        <v>34527556700</v>
      </c>
      <c r="C847" s="9"/>
      <c r="D847" s="9">
        <f>+D776+D777+D778+D779+D783+D793+D799+D800+D807+D810+D817+D833+D838</f>
        <v>1807750613</v>
      </c>
      <c r="E847" s="56"/>
      <c r="F847" s="10">
        <f>SUM(D847/B847)</f>
        <v>0.05235674880522316</v>
      </c>
    </row>
    <row r="848" spans="1:6" ht="15.75">
      <c r="A848" s="54"/>
      <c r="B848" s="57"/>
      <c r="C848" s="57"/>
      <c r="D848" s="57"/>
      <c r="E848" s="56"/>
      <c r="F848" s="58"/>
    </row>
    <row r="849" spans="1:6" ht="15.75">
      <c r="A849" s="54"/>
      <c r="B849" s="57"/>
      <c r="C849" s="57"/>
      <c r="D849" s="57"/>
      <c r="E849" s="56"/>
      <c r="F849" s="58"/>
    </row>
    <row r="850" spans="1:6" ht="12.75">
      <c r="A850" s="11"/>
      <c r="B850" s="13"/>
      <c r="C850" s="13"/>
      <c r="D850" s="13"/>
      <c r="E850" s="11"/>
      <c r="F850" s="45"/>
    </row>
    <row r="851" spans="1:6" ht="12.75">
      <c r="A851" s="11"/>
      <c r="B851" s="13"/>
      <c r="C851" s="13"/>
      <c r="D851" s="13"/>
      <c r="E851" s="11"/>
      <c r="F851" s="45"/>
    </row>
    <row r="852" spans="1:6" ht="12.75">
      <c r="A852" s="11" t="s">
        <v>2995</v>
      </c>
      <c r="B852" s="13" t="s">
        <v>2996</v>
      </c>
      <c r="C852" s="13"/>
      <c r="D852" s="17"/>
      <c r="E852" s="12" t="s">
        <v>2997</v>
      </c>
      <c r="F852" s="45"/>
    </row>
    <row r="853" spans="1:6" ht="12.75">
      <c r="A853" s="11" t="s">
        <v>2998</v>
      </c>
      <c r="B853" s="13" t="s">
        <v>2996</v>
      </c>
      <c r="C853" s="13"/>
      <c r="D853" s="17"/>
      <c r="E853" s="12" t="s">
        <v>2997</v>
      </c>
      <c r="F853" s="45"/>
    </row>
    <row r="854" spans="1:6" ht="12.75">
      <c r="A854" s="11" t="s">
        <v>2999</v>
      </c>
      <c r="B854" s="13" t="s">
        <v>3000</v>
      </c>
      <c r="C854" s="13"/>
      <c r="D854" s="17"/>
      <c r="E854" s="12" t="s">
        <v>2997</v>
      </c>
      <c r="F854" s="45"/>
    </row>
    <row r="855" spans="1:6" ht="12.75">
      <c r="A855" s="11" t="s">
        <v>3001</v>
      </c>
      <c r="B855" s="13" t="s">
        <v>3002</v>
      </c>
      <c r="C855" s="13"/>
      <c r="D855" s="17"/>
      <c r="E855" s="12" t="s">
        <v>3003</v>
      </c>
      <c r="F855" s="45"/>
    </row>
    <row r="856" spans="1:6" ht="12.75">
      <c r="A856" s="11"/>
      <c r="B856" s="13"/>
      <c r="C856" s="13"/>
      <c r="D856" s="13"/>
      <c r="E856" s="11"/>
      <c r="F856" s="45"/>
    </row>
    <row r="857" spans="1:6" ht="12.75">
      <c r="A857" s="11"/>
      <c r="B857" s="13"/>
      <c r="C857" s="13"/>
      <c r="D857" s="13"/>
      <c r="E857" s="11"/>
      <c r="F857" s="45"/>
    </row>
    <row r="858" spans="1:6" ht="12.75">
      <c r="A858" s="46" t="s">
        <v>3004</v>
      </c>
      <c r="B858" s="47"/>
      <c r="C858" s="47"/>
      <c r="D858" s="47"/>
      <c r="E858" s="47"/>
      <c r="F858" s="48"/>
    </row>
    <row r="859" spans="1:6" ht="12.75">
      <c r="A859" s="49"/>
      <c r="B859" s="11"/>
      <c r="C859" s="11"/>
      <c r="D859" s="11"/>
      <c r="E859" s="11"/>
      <c r="F859" s="45"/>
    </row>
    <row r="860" spans="1:6" ht="12.75">
      <c r="A860" s="20" t="s">
        <v>1448</v>
      </c>
      <c r="B860" s="5">
        <v>2002</v>
      </c>
      <c r="C860" s="5" t="s">
        <v>1449</v>
      </c>
      <c r="D860" s="5">
        <v>2002</v>
      </c>
      <c r="E860" s="20"/>
      <c r="F860" s="50"/>
    </row>
    <row r="861" spans="1:6" ht="13.5" thickBot="1">
      <c r="A861" s="51" t="s">
        <v>1450</v>
      </c>
      <c r="B861" s="52" t="s">
        <v>1451</v>
      </c>
      <c r="C861" s="51"/>
      <c r="D861" s="51" t="s">
        <v>1452</v>
      </c>
      <c r="E861" s="51"/>
      <c r="F861" s="53" t="s">
        <v>1453</v>
      </c>
    </row>
    <row r="862" spans="1:6" ht="12.75">
      <c r="A862" s="11"/>
      <c r="B862" s="13"/>
      <c r="C862" s="13"/>
      <c r="D862" s="13"/>
      <c r="E862" s="11"/>
      <c r="F862" s="45"/>
    </row>
    <row r="863" spans="1:6" ht="12.75">
      <c r="A863" s="15" t="s">
        <v>3005</v>
      </c>
      <c r="B863" s="9">
        <f>SUM(B864:B872)</f>
        <v>1864998800</v>
      </c>
      <c r="C863" s="9"/>
      <c r="D863" s="9">
        <f>SUM(D864:D872)</f>
        <v>295380901</v>
      </c>
      <c r="E863" s="43"/>
      <c r="F863" s="10">
        <f aca="true" t="shared" si="24" ref="F863:F882">SUM(D863/B863)</f>
        <v>0.15838128206838525</v>
      </c>
    </row>
    <row r="864" spans="1:6" ht="12.75">
      <c r="A864" s="11" t="s">
        <v>3006</v>
      </c>
      <c r="B864" s="13">
        <v>310791600</v>
      </c>
      <c r="C864" s="13"/>
      <c r="D864" s="13">
        <v>54635055</v>
      </c>
      <c r="E864" s="11"/>
      <c r="F864" s="14">
        <f t="shared" si="24"/>
        <v>0.17579321641897658</v>
      </c>
    </row>
    <row r="865" spans="1:6" ht="12.75">
      <c r="A865" s="11" t="s">
        <v>3007</v>
      </c>
      <c r="B865" s="13">
        <v>664938700</v>
      </c>
      <c r="C865" s="13"/>
      <c r="D865" s="13">
        <v>108534730</v>
      </c>
      <c r="E865" s="11"/>
      <c r="F865" s="14">
        <f t="shared" si="24"/>
        <v>0.16322516647023252</v>
      </c>
    </row>
    <row r="866" spans="1:6" ht="12.75">
      <c r="A866" s="11" t="s">
        <v>982</v>
      </c>
      <c r="B866" s="13">
        <v>345430000</v>
      </c>
      <c r="C866" s="13"/>
      <c r="D866" s="13">
        <v>54750026</v>
      </c>
      <c r="E866" s="11"/>
      <c r="F866" s="14">
        <f t="shared" si="24"/>
        <v>0.15849817908114525</v>
      </c>
    </row>
    <row r="867" spans="1:6" ht="12.75">
      <c r="A867" s="11" t="s">
        <v>3010</v>
      </c>
      <c r="B867" s="13">
        <v>80658800</v>
      </c>
      <c r="C867" s="13"/>
      <c r="D867" s="13">
        <v>10939398</v>
      </c>
      <c r="E867" s="11"/>
      <c r="F867" s="14">
        <f t="shared" si="24"/>
        <v>0.1356255981988326</v>
      </c>
    </row>
    <row r="868" spans="1:6" ht="12.75">
      <c r="A868" s="11" t="s">
        <v>3011</v>
      </c>
      <c r="B868" s="13">
        <v>17791100</v>
      </c>
      <c r="C868" s="13"/>
      <c r="D868" s="13">
        <v>2276406</v>
      </c>
      <c r="E868" s="11"/>
      <c r="F868" s="14">
        <f t="shared" si="24"/>
        <v>0.12795195350484231</v>
      </c>
    </row>
    <row r="869" spans="1:6" ht="12.75">
      <c r="A869" s="11" t="s">
        <v>3012</v>
      </c>
      <c r="B869" s="13">
        <v>165969300</v>
      </c>
      <c r="C869" s="13"/>
      <c r="D869" s="13">
        <v>21050181</v>
      </c>
      <c r="E869" s="11"/>
      <c r="F869" s="14">
        <f t="shared" si="24"/>
        <v>0.12683177551511032</v>
      </c>
    </row>
    <row r="870" spans="1:6" ht="12.75">
      <c r="A870" s="11" t="s">
        <v>422</v>
      </c>
      <c r="B870" s="13">
        <v>38084900</v>
      </c>
      <c r="C870" s="13"/>
      <c r="D870" s="13">
        <v>5882346</v>
      </c>
      <c r="E870" s="11"/>
      <c r="F870" s="14">
        <f t="shared" si="24"/>
        <v>0.15445349731783461</v>
      </c>
    </row>
    <row r="871" spans="1:6" ht="12.75">
      <c r="A871" s="11" t="s">
        <v>423</v>
      </c>
      <c r="B871" s="13">
        <v>95039700</v>
      </c>
      <c r="C871" s="13"/>
      <c r="D871" s="13">
        <v>14318902</v>
      </c>
      <c r="E871" s="11"/>
      <c r="F871" s="14">
        <f t="shared" si="24"/>
        <v>0.15066232321861286</v>
      </c>
    </row>
    <row r="872" spans="1:6" ht="12.75">
      <c r="A872" s="11" t="s">
        <v>424</v>
      </c>
      <c r="B872" s="13">
        <v>146294700</v>
      </c>
      <c r="C872" s="13"/>
      <c r="D872" s="13">
        <v>22993857</v>
      </c>
      <c r="E872" s="11"/>
      <c r="F872" s="14">
        <f t="shared" si="24"/>
        <v>0.15717491474400644</v>
      </c>
    </row>
    <row r="873" spans="1:6" ht="12.75">
      <c r="A873" s="15" t="s">
        <v>425</v>
      </c>
      <c r="B873" s="9">
        <f>SUM(B874:B890)</f>
        <v>267779700</v>
      </c>
      <c r="C873" s="9"/>
      <c r="D873" s="9">
        <f>SUM(D874:D890)</f>
        <v>68609744</v>
      </c>
      <c r="E873" s="43"/>
      <c r="F873" s="10">
        <f t="shared" si="24"/>
        <v>0.25621712176091016</v>
      </c>
    </row>
    <row r="874" spans="1:6" ht="12.75">
      <c r="A874" s="11" t="s">
        <v>426</v>
      </c>
      <c r="B874" s="13">
        <v>9045800</v>
      </c>
      <c r="C874" s="13"/>
      <c r="D874" s="13">
        <v>1581847</v>
      </c>
      <c r="E874" s="11"/>
      <c r="F874" s="14">
        <f t="shared" si="24"/>
        <v>0.174870879303102</v>
      </c>
    </row>
    <row r="875" spans="1:6" ht="12.75">
      <c r="A875" s="17" t="s">
        <v>427</v>
      </c>
      <c r="B875" s="31">
        <v>20936600</v>
      </c>
      <c r="C875" s="31"/>
      <c r="D875" s="31">
        <v>3700280</v>
      </c>
      <c r="E875" s="17"/>
      <c r="F875" s="14">
        <f t="shared" si="24"/>
        <v>0.17673738811459358</v>
      </c>
    </row>
    <row r="876" spans="1:6" ht="12.75">
      <c r="A876" s="17" t="s">
        <v>428</v>
      </c>
      <c r="B876" s="31">
        <v>57815700</v>
      </c>
      <c r="C876" s="31"/>
      <c r="D876" s="31">
        <v>8485484</v>
      </c>
      <c r="E876" s="17"/>
      <c r="F876" s="14">
        <f t="shared" si="24"/>
        <v>0.14676781566252764</v>
      </c>
    </row>
    <row r="877" spans="1:6" ht="12.75">
      <c r="A877" s="17" t="s">
        <v>429</v>
      </c>
      <c r="B877" s="31">
        <v>2637900</v>
      </c>
      <c r="C877" s="31"/>
      <c r="D877" s="31">
        <v>489628</v>
      </c>
      <c r="E877" s="17"/>
      <c r="F877" s="14">
        <f t="shared" si="24"/>
        <v>0.18561279805906214</v>
      </c>
    </row>
    <row r="878" spans="1:6" ht="12.75">
      <c r="A878" s="17" t="s">
        <v>430</v>
      </c>
      <c r="B878" s="31">
        <v>60522100</v>
      </c>
      <c r="C878" s="31"/>
      <c r="D878" s="31">
        <v>9930912</v>
      </c>
      <c r="E878" s="17"/>
      <c r="F878" s="14">
        <f t="shared" si="24"/>
        <v>0.16408736643308808</v>
      </c>
    </row>
    <row r="879" spans="1:6" ht="12.75">
      <c r="A879" s="17" t="s">
        <v>431</v>
      </c>
      <c r="B879" s="31">
        <v>4577600</v>
      </c>
      <c r="C879" s="31"/>
      <c r="D879" s="31">
        <v>998568</v>
      </c>
      <c r="E879" s="17"/>
      <c r="F879" s="14">
        <f t="shared" si="24"/>
        <v>0.21814225795176512</v>
      </c>
    </row>
    <row r="880" spans="1:6" ht="12.75">
      <c r="A880" s="17" t="s">
        <v>432</v>
      </c>
      <c r="B880" s="31">
        <v>18628100</v>
      </c>
      <c r="C880" s="31"/>
      <c r="D880" s="31">
        <v>3194360</v>
      </c>
      <c r="E880" s="17"/>
      <c r="F880" s="14">
        <f t="shared" si="24"/>
        <v>0.1714807199875457</v>
      </c>
    </row>
    <row r="881" spans="1:6" ht="12.75">
      <c r="A881" s="11" t="s">
        <v>433</v>
      </c>
      <c r="B881" s="13">
        <v>6817200</v>
      </c>
      <c r="C881" s="13"/>
      <c r="D881" s="13">
        <v>1339483</v>
      </c>
      <c r="E881" s="11"/>
      <c r="F881" s="14">
        <f t="shared" si="24"/>
        <v>0.19648580062195622</v>
      </c>
    </row>
    <row r="882" spans="1:6" ht="12.75">
      <c r="A882" s="11" t="s">
        <v>434</v>
      </c>
      <c r="B882" s="13">
        <v>21018700</v>
      </c>
      <c r="C882" s="13"/>
      <c r="D882" s="13">
        <v>11350932</v>
      </c>
      <c r="E882" s="11"/>
      <c r="F882" s="14">
        <f t="shared" si="24"/>
        <v>0.5400396789525518</v>
      </c>
    </row>
    <row r="883" spans="1:6" ht="12.75">
      <c r="A883" s="44" t="s">
        <v>435</v>
      </c>
      <c r="B883" s="13"/>
      <c r="C883" s="13"/>
      <c r="D883" s="13"/>
      <c r="E883" s="11"/>
      <c r="F883" s="14"/>
    </row>
    <row r="884" spans="1:6" ht="12.75">
      <c r="A884" s="11" t="s">
        <v>2818</v>
      </c>
      <c r="B884" s="13">
        <v>15307700</v>
      </c>
      <c r="C884" s="13"/>
      <c r="D884" s="13">
        <v>6618315</v>
      </c>
      <c r="E884" s="11"/>
      <c r="F884" s="14">
        <f>SUM(D884/B884)</f>
        <v>0.43235201891858344</v>
      </c>
    </row>
    <row r="885" spans="1:6" ht="12.75">
      <c r="A885" s="44" t="s">
        <v>435</v>
      </c>
      <c r="B885" s="13"/>
      <c r="C885" s="13"/>
      <c r="D885" s="13"/>
      <c r="E885" s="11"/>
      <c r="F885" s="14"/>
    </row>
    <row r="886" spans="1:6" ht="12.75">
      <c r="A886" s="11" t="s">
        <v>436</v>
      </c>
      <c r="B886" s="13">
        <v>34604300</v>
      </c>
      <c r="C886" s="13"/>
      <c r="D886" s="13">
        <v>16208545</v>
      </c>
      <c r="E886" s="11"/>
      <c r="F886" s="14">
        <f>SUM(D886/B886)</f>
        <v>0.4683968466346668</v>
      </c>
    </row>
    <row r="887" spans="1:6" ht="12.75">
      <c r="A887" s="44" t="s">
        <v>435</v>
      </c>
      <c r="B887" s="13"/>
      <c r="C887" s="13"/>
      <c r="D887" s="13"/>
      <c r="E887" s="11"/>
      <c r="F887" s="14"/>
    </row>
    <row r="888" spans="1:6" ht="12.75">
      <c r="A888" s="11" t="s">
        <v>437</v>
      </c>
      <c r="B888" s="13">
        <v>1858100</v>
      </c>
      <c r="C888" s="13"/>
      <c r="D888" s="13">
        <v>447998</v>
      </c>
      <c r="E888" s="11"/>
      <c r="F888" s="14">
        <f>SUM(D888/B888)</f>
        <v>0.24110543027824122</v>
      </c>
    </row>
    <row r="889" spans="1:6" ht="12.75">
      <c r="A889" s="44" t="s">
        <v>438</v>
      </c>
      <c r="B889" s="13"/>
      <c r="C889" s="13"/>
      <c r="D889" s="13"/>
      <c r="E889" s="11"/>
      <c r="F889" s="14"/>
    </row>
    <row r="890" spans="1:6" ht="12.75">
      <c r="A890" s="11" t="s">
        <v>439</v>
      </c>
      <c r="B890" s="13">
        <v>14009900</v>
      </c>
      <c r="C890" s="13"/>
      <c r="D890" s="13">
        <v>4263392</v>
      </c>
      <c r="E890" s="11"/>
      <c r="F890" s="14">
        <f>SUM(D890/B890)</f>
        <v>0.30431280737192984</v>
      </c>
    </row>
    <row r="891" spans="1:6" ht="12.75">
      <c r="A891" s="44" t="s">
        <v>438</v>
      </c>
      <c r="B891" s="13"/>
      <c r="C891" s="13"/>
      <c r="D891" s="13"/>
      <c r="E891" s="11"/>
      <c r="F891" s="14"/>
    </row>
    <row r="892" spans="1:6" ht="12.75">
      <c r="A892" s="15" t="s">
        <v>440</v>
      </c>
      <c r="B892" s="9">
        <f>SUM(B893:B896)</f>
        <v>847011100</v>
      </c>
      <c r="C892" s="9"/>
      <c r="D892" s="9">
        <f>SUM(D893:D896)</f>
        <v>103175350</v>
      </c>
      <c r="E892" s="43"/>
      <c r="F892" s="10">
        <f aca="true" t="shared" si="25" ref="F892:F906">SUM(D892/B892)</f>
        <v>0.12181109550984633</v>
      </c>
    </row>
    <row r="893" spans="1:6" ht="12.75">
      <c r="A893" s="11" t="s">
        <v>441</v>
      </c>
      <c r="B893" s="13">
        <v>542204200</v>
      </c>
      <c r="C893" s="13"/>
      <c r="D893" s="13">
        <v>61973460</v>
      </c>
      <c r="E893" s="11"/>
      <c r="F893" s="14">
        <f t="shared" si="25"/>
        <v>0.11429911461401443</v>
      </c>
    </row>
    <row r="894" spans="1:6" ht="12.75">
      <c r="A894" s="11" t="s">
        <v>442</v>
      </c>
      <c r="B894" s="13">
        <v>46207700</v>
      </c>
      <c r="C894" s="13"/>
      <c r="D894" s="13">
        <v>5946643</v>
      </c>
      <c r="E894" s="11"/>
      <c r="F894" s="14">
        <f t="shared" si="25"/>
        <v>0.1286937674889683</v>
      </c>
    </row>
    <row r="895" spans="1:6" ht="12.75">
      <c r="A895" s="11" t="s">
        <v>443</v>
      </c>
      <c r="B895" s="13">
        <v>250618800</v>
      </c>
      <c r="C895" s="13"/>
      <c r="D895" s="13">
        <v>34135524</v>
      </c>
      <c r="E895" s="11"/>
      <c r="F895" s="14">
        <f t="shared" si="25"/>
        <v>0.13620496147934633</v>
      </c>
    </row>
    <row r="896" spans="1:6" ht="12.75">
      <c r="A896" s="11" t="s">
        <v>444</v>
      </c>
      <c r="B896" s="13">
        <v>7980400</v>
      </c>
      <c r="C896" s="13"/>
      <c r="D896" s="13">
        <v>1119723</v>
      </c>
      <c r="E896" s="11"/>
      <c r="F896" s="14">
        <f t="shared" si="25"/>
        <v>0.14030913237431708</v>
      </c>
    </row>
    <row r="897" spans="1:6" ht="12.75">
      <c r="A897" s="15" t="s">
        <v>445</v>
      </c>
      <c r="B897" s="9">
        <f>SUM(B898:B906)</f>
        <v>264284700</v>
      </c>
      <c r="C897" s="9"/>
      <c r="D897" s="9">
        <f>SUM(D898:D906)</f>
        <v>40969055</v>
      </c>
      <c r="E897" s="43"/>
      <c r="F897" s="10">
        <f t="shared" si="25"/>
        <v>0.15501864088235148</v>
      </c>
    </row>
    <row r="898" spans="1:6" ht="12.75">
      <c r="A898" s="11" t="s">
        <v>446</v>
      </c>
      <c r="B898" s="13">
        <v>36763100</v>
      </c>
      <c r="C898" s="13"/>
      <c r="D898" s="13">
        <v>5889401</v>
      </c>
      <c r="E898" s="11"/>
      <c r="F898" s="14">
        <f t="shared" si="25"/>
        <v>0.1601987046794204</v>
      </c>
    </row>
    <row r="899" spans="1:6" ht="12.75">
      <c r="A899" s="11" t="s">
        <v>447</v>
      </c>
      <c r="B899" s="13">
        <v>2892500</v>
      </c>
      <c r="C899" s="13"/>
      <c r="D899" s="13">
        <v>507901</v>
      </c>
      <c r="E899" s="11"/>
      <c r="F899" s="14">
        <f t="shared" si="25"/>
        <v>0.1755923941227312</v>
      </c>
    </row>
    <row r="900" spans="1:6" ht="12.75">
      <c r="A900" s="11" t="s">
        <v>448</v>
      </c>
      <c r="B900" s="13">
        <v>78483100</v>
      </c>
      <c r="C900" s="13"/>
      <c r="D900" s="13">
        <v>11378555</v>
      </c>
      <c r="E900" s="11"/>
      <c r="F900" s="14">
        <f t="shared" si="25"/>
        <v>0.14498095768388353</v>
      </c>
    </row>
    <row r="901" spans="1:6" ht="12.75">
      <c r="A901" s="11" t="s">
        <v>449</v>
      </c>
      <c r="B901" s="13">
        <v>43606900</v>
      </c>
      <c r="C901" s="13"/>
      <c r="D901" s="13">
        <v>6541955</v>
      </c>
      <c r="E901" s="11"/>
      <c r="F901" s="14">
        <f t="shared" si="25"/>
        <v>0.15002109757859422</v>
      </c>
    </row>
    <row r="902" spans="1:6" ht="12.75">
      <c r="A902" s="11" t="s">
        <v>450</v>
      </c>
      <c r="B902" s="13">
        <v>6639600</v>
      </c>
      <c r="C902" s="13"/>
      <c r="D902" s="13">
        <v>1493938</v>
      </c>
      <c r="E902" s="11"/>
      <c r="F902" s="14">
        <f t="shared" si="25"/>
        <v>0.22500421712151333</v>
      </c>
    </row>
    <row r="903" spans="1:6" ht="12.75">
      <c r="A903" s="11" t="s">
        <v>2688</v>
      </c>
      <c r="B903" s="13">
        <v>33365400</v>
      </c>
      <c r="C903" s="13"/>
      <c r="D903" s="13">
        <v>5230194</v>
      </c>
      <c r="E903" s="11"/>
      <c r="F903" s="14">
        <f t="shared" si="25"/>
        <v>0.15675502166915428</v>
      </c>
    </row>
    <row r="904" spans="1:6" ht="12.75">
      <c r="A904" s="11" t="s">
        <v>451</v>
      </c>
      <c r="B904" s="13">
        <v>23625800</v>
      </c>
      <c r="C904" s="13"/>
      <c r="D904" s="13">
        <v>3648633</v>
      </c>
      <c r="E904" s="11"/>
      <c r="F904" s="14">
        <f t="shared" si="25"/>
        <v>0.1544342625434906</v>
      </c>
    </row>
    <row r="905" spans="1:6" ht="12.75">
      <c r="A905" s="11" t="s">
        <v>2614</v>
      </c>
      <c r="B905" s="13">
        <v>34943100</v>
      </c>
      <c r="C905" s="13"/>
      <c r="D905" s="13">
        <v>5635536</v>
      </c>
      <c r="E905" s="11"/>
      <c r="F905" s="14">
        <f t="shared" si="25"/>
        <v>0.16127750543025662</v>
      </c>
    </row>
    <row r="906" spans="1:6" ht="12.75">
      <c r="A906" s="11" t="s">
        <v>452</v>
      </c>
      <c r="B906" s="13">
        <v>3965200</v>
      </c>
      <c r="C906" s="13"/>
      <c r="D906" s="13">
        <v>642942</v>
      </c>
      <c r="E906" s="11"/>
      <c r="F906" s="14">
        <f t="shared" si="25"/>
        <v>0.1621461716937355</v>
      </c>
    </row>
    <row r="908" spans="1:6" ht="12.75">
      <c r="A908" s="11"/>
      <c r="B908" s="13"/>
      <c r="C908" s="13"/>
      <c r="D908" s="13"/>
      <c r="E908" s="11"/>
      <c r="F908" s="45"/>
    </row>
    <row r="909" spans="1:6" ht="12.75">
      <c r="A909" s="46" t="s">
        <v>3004</v>
      </c>
      <c r="B909" s="47"/>
      <c r="C909" s="47"/>
      <c r="D909" s="47"/>
      <c r="E909" s="47"/>
      <c r="F909" s="48"/>
    </row>
    <row r="910" spans="1:6" ht="12.75">
      <c r="A910" s="49"/>
      <c r="B910" s="11"/>
      <c r="C910" s="11"/>
      <c r="D910" s="11"/>
      <c r="E910" s="11"/>
      <c r="F910" s="45"/>
    </row>
    <row r="911" spans="1:6" ht="12.75">
      <c r="A911" s="20" t="s">
        <v>1448</v>
      </c>
      <c r="B911" s="5">
        <v>2002</v>
      </c>
      <c r="C911" s="5" t="s">
        <v>1449</v>
      </c>
      <c r="D911" s="5">
        <v>2002</v>
      </c>
      <c r="E911" s="20"/>
      <c r="F911" s="50"/>
    </row>
    <row r="912" spans="1:6" ht="13.5" thickBot="1">
      <c r="A912" s="51" t="s">
        <v>1450</v>
      </c>
      <c r="B912" s="52" t="s">
        <v>1451</v>
      </c>
      <c r="C912" s="51"/>
      <c r="D912" s="51" t="s">
        <v>1452</v>
      </c>
      <c r="E912" s="51"/>
      <c r="F912" s="53" t="s">
        <v>1453</v>
      </c>
    </row>
    <row r="913" spans="1:6" ht="12.75">
      <c r="A913" s="11"/>
      <c r="B913" s="13"/>
      <c r="C913" s="13"/>
      <c r="D913" s="13"/>
      <c r="E913" s="11"/>
      <c r="F913" s="45"/>
    </row>
    <row r="914" spans="1:6" ht="12.75">
      <c r="A914" s="15" t="s">
        <v>453</v>
      </c>
      <c r="B914" s="9">
        <f>SUM(B915:B923)</f>
        <v>2463568800</v>
      </c>
      <c r="C914" s="9"/>
      <c r="D914" s="9">
        <f>SUM(D915:D923)</f>
        <v>328486303</v>
      </c>
      <c r="E914" s="43"/>
      <c r="F914" s="10">
        <f aca="true" t="shared" si="26" ref="F914:F941">SUM(D914/B914)</f>
        <v>0.13333758042397678</v>
      </c>
    </row>
    <row r="915" spans="1:6" ht="12.75">
      <c r="A915" s="11" t="s">
        <v>454</v>
      </c>
      <c r="B915" s="13">
        <v>17306600</v>
      </c>
      <c r="C915" s="13"/>
      <c r="D915" s="13">
        <v>2715745</v>
      </c>
      <c r="E915" s="11"/>
      <c r="F915" s="14">
        <f t="shared" si="26"/>
        <v>0.1569196144823362</v>
      </c>
    </row>
    <row r="916" spans="1:6" ht="12.75">
      <c r="A916" s="11" t="s">
        <v>455</v>
      </c>
      <c r="B916" s="13">
        <v>1582254100</v>
      </c>
      <c r="C916" s="13"/>
      <c r="D916" s="13">
        <v>213630905</v>
      </c>
      <c r="E916" s="11"/>
      <c r="F916" s="14">
        <f t="shared" si="26"/>
        <v>0.135016812407059</v>
      </c>
    </row>
    <row r="917" spans="1:6" ht="12.75">
      <c r="A917" s="11" t="s">
        <v>456</v>
      </c>
      <c r="B917" s="13">
        <v>52895100</v>
      </c>
      <c r="C917" s="13"/>
      <c r="D917" s="13">
        <v>7328214</v>
      </c>
      <c r="E917" s="11"/>
      <c r="F917" s="14">
        <f t="shared" si="26"/>
        <v>0.13854239806711774</v>
      </c>
    </row>
    <row r="918" spans="1:6" ht="12.75">
      <c r="A918" s="11" t="s">
        <v>716</v>
      </c>
      <c r="B918" s="13">
        <v>131966400</v>
      </c>
      <c r="C918" s="13"/>
      <c r="D918" s="13">
        <v>16650346</v>
      </c>
      <c r="E918" s="11"/>
      <c r="F918" s="14">
        <f t="shared" si="26"/>
        <v>0.12617110112877217</v>
      </c>
    </row>
    <row r="919" spans="1:6" ht="12.75">
      <c r="A919" s="11" t="s">
        <v>457</v>
      </c>
      <c r="B919" s="13">
        <v>42047100</v>
      </c>
      <c r="C919" s="13"/>
      <c r="D919" s="13">
        <v>5496506</v>
      </c>
      <c r="E919" s="11"/>
      <c r="F919" s="14">
        <f t="shared" si="26"/>
        <v>0.13072259442387227</v>
      </c>
    </row>
    <row r="920" spans="1:6" ht="12.75">
      <c r="A920" s="11" t="s">
        <v>458</v>
      </c>
      <c r="B920" s="13">
        <v>209853100</v>
      </c>
      <c r="C920" s="13"/>
      <c r="D920" s="13">
        <v>26223642</v>
      </c>
      <c r="E920" s="11"/>
      <c r="F920" s="14">
        <f t="shared" si="26"/>
        <v>0.12496189953829608</v>
      </c>
    </row>
    <row r="921" spans="1:6" ht="12.75">
      <c r="A921" s="11" t="s">
        <v>459</v>
      </c>
      <c r="B921" s="13">
        <v>126344900</v>
      </c>
      <c r="C921" s="13"/>
      <c r="D921" s="13">
        <v>15236620</v>
      </c>
      <c r="E921" s="11"/>
      <c r="F921" s="14">
        <f t="shared" si="26"/>
        <v>0.12059544944038106</v>
      </c>
    </row>
    <row r="922" spans="1:6" ht="12.75">
      <c r="A922" s="11" t="s">
        <v>460</v>
      </c>
      <c r="B922" s="13">
        <v>138567300</v>
      </c>
      <c r="C922" s="13"/>
      <c r="D922" s="13">
        <v>19007766</v>
      </c>
      <c r="E922" s="11"/>
      <c r="F922" s="14">
        <f t="shared" si="26"/>
        <v>0.13717353228359072</v>
      </c>
    </row>
    <row r="923" spans="1:6" ht="12.75">
      <c r="A923" s="11" t="s">
        <v>461</v>
      </c>
      <c r="B923" s="13">
        <v>162334200</v>
      </c>
      <c r="C923" s="13"/>
      <c r="D923" s="13">
        <v>22196559</v>
      </c>
      <c r="E923" s="11"/>
      <c r="F923" s="14">
        <f t="shared" si="26"/>
        <v>0.1367337196967737</v>
      </c>
    </row>
    <row r="924" spans="1:6" ht="12.75">
      <c r="A924" s="15" t="s">
        <v>2189</v>
      </c>
      <c r="B924" s="9">
        <f>SUM(B925:B935)</f>
        <v>563169800</v>
      </c>
      <c r="C924" s="9"/>
      <c r="D924" s="9">
        <f>SUM(D925:D935)</f>
        <v>82186901</v>
      </c>
      <c r="E924" s="43"/>
      <c r="F924" s="10">
        <f t="shared" si="26"/>
        <v>0.14593627179582427</v>
      </c>
    </row>
    <row r="925" spans="1:6" ht="12.75">
      <c r="A925" s="11" t="s">
        <v>437</v>
      </c>
      <c r="B925" s="13">
        <v>38251400</v>
      </c>
      <c r="C925" s="13"/>
      <c r="D925" s="13">
        <v>5650072</v>
      </c>
      <c r="E925" s="11"/>
      <c r="F925" s="14">
        <f t="shared" si="26"/>
        <v>0.14770889431497933</v>
      </c>
    </row>
    <row r="926" spans="1:6" ht="12.75">
      <c r="A926" s="11" t="s">
        <v>2687</v>
      </c>
      <c r="B926" s="13">
        <v>99035400</v>
      </c>
      <c r="C926" s="13"/>
      <c r="D926" s="13">
        <v>14097402</v>
      </c>
      <c r="E926" s="11"/>
      <c r="F926" s="14">
        <f t="shared" si="26"/>
        <v>0.14234710012783308</v>
      </c>
    </row>
    <row r="927" spans="1:6" ht="12.75">
      <c r="A927" s="11" t="s">
        <v>2190</v>
      </c>
      <c r="B927" s="13">
        <v>20813000</v>
      </c>
      <c r="C927" s="13"/>
      <c r="D927" s="13">
        <v>3593354</v>
      </c>
      <c r="E927" s="11"/>
      <c r="F927" s="14">
        <f t="shared" si="26"/>
        <v>0.17264949790996012</v>
      </c>
    </row>
    <row r="928" spans="1:6" ht="12.75">
      <c r="A928" s="11" t="s">
        <v>2191</v>
      </c>
      <c r="B928" s="13">
        <v>30704100</v>
      </c>
      <c r="C928" s="13"/>
      <c r="D928" s="13">
        <v>4969208</v>
      </c>
      <c r="E928" s="11"/>
      <c r="F928" s="14">
        <f t="shared" si="26"/>
        <v>0.16184183871209382</v>
      </c>
    </row>
    <row r="929" spans="1:6" ht="12.75">
      <c r="A929" s="11" t="s">
        <v>2192</v>
      </c>
      <c r="B929" s="13">
        <v>89369000</v>
      </c>
      <c r="C929" s="13"/>
      <c r="D929" s="13">
        <v>11221290</v>
      </c>
      <c r="E929" s="11"/>
      <c r="F929" s="14">
        <f t="shared" si="26"/>
        <v>0.12556132439660284</v>
      </c>
    </row>
    <row r="930" spans="1:6" ht="12.75">
      <c r="A930" s="17" t="s">
        <v>2193</v>
      </c>
      <c r="B930" s="31">
        <v>10104500</v>
      </c>
      <c r="C930" s="31"/>
      <c r="D930" s="31">
        <v>1586160</v>
      </c>
      <c r="E930" s="17"/>
      <c r="F930" s="14">
        <f t="shared" si="26"/>
        <v>0.15697560492849721</v>
      </c>
    </row>
    <row r="931" spans="1:6" ht="12.75">
      <c r="A931" s="17" t="s">
        <v>2194</v>
      </c>
      <c r="B931" s="31">
        <v>38060900</v>
      </c>
      <c r="C931" s="31"/>
      <c r="D931" s="31">
        <v>5134129</v>
      </c>
      <c r="E931" s="17"/>
      <c r="F931" s="14">
        <f t="shared" si="26"/>
        <v>0.1348924749546122</v>
      </c>
    </row>
    <row r="932" spans="1:6" ht="12.75">
      <c r="A932" s="17" t="s">
        <v>474</v>
      </c>
      <c r="B932" s="31">
        <v>61303900</v>
      </c>
      <c r="C932" s="31"/>
      <c r="D932" s="31">
        <v>10701177</v>
      </c>
      <c r="E932" s="17"/>
      <c r="F932" s="14">
        <f t="shared" si="26"/>
        <v>0.17455948153380127</v>
      </c>
    </row>
    <row r="933" spans="1:6" ht="12.75">
      <c r="A933" s="17" t="s">
        <v>475</v>
      </c>
      <c r="B933" s="31">
        <v>109776300</v>
      </c>
      <c r="C933" s="31"/>
      <c r="D933" s="31">
        <v>16433803</v>
      </c>
      <c r="E933" s="17"/>
      <c r="F933" s="14">
        <f t="shared" si="26"/>
        <v>0.1497026498433633</v>
      </c>
    </row>
    <row r="934" spans="1:6" ht="12.75">
      <c r="A934" s="17" t="s">
        <v>476</v>
      </c>
      <c r="B934" s="31">
        <v>10374200</v>
      </c>
      <c r="C934" s="31"/>
      <c r="D934" s="31">
        <v>1539926</v>
      </c>
      <c r="E934" s="17"/>
      <c r="F934" s="14">
        <f t="shared" si="26"/>
        <v>0.14843804823504464</v>
      </c>
    </row>
    <row r="935" spans="1:6" ht="12.75">
      <c r="A935" s="11" t="s">
        <v>477</v>
      </c>
      <c r="B935" s="13">
        <v>55377100</v>
      </c>
      <c r="C935" s="13"/>
      <c r="D935" s="13">
        <v>7260380</v>
      </c>
      <c r="E935" s="11"/>
      <c r="F935" s="14">
        <f t="shared" si="26"/>
        <v>0.1311079850696407</v>
      </c>
    </row>
    <row r="936" spans="1:6" ht="12.75">
      <c r="A936" s="15" t="s">
        <v>478</v>
      </c>
      <c r="B936" s="9">
        <f>SUM(B937:B941)</f>
        <v>789492800</v>
      </c>
      <c r="C936" s="9"/>
      <c r="D936" s="9">
        <f>SUM(D937:D941)</f>
        <v>110463994</v>
      </c>
      <c r="E936" s="43"/>
      <c r="F936" s="10">
        <f t="shared" si="26"/>
        <v>0.13991767119345483</v>
      </c>
    </row>
    <row r="937" spans="1:6" ht="12.75">
      <c r="A937" s="11" t="s">
        <v>479</v>
      </c>
      <c r="B937" s="13">
        <v>134918800</v>
      </c>
      <c r="C937" s="13"/>
      <c r="D937" s="13">
        <v>17719607</v>
      </c>
      <c r="E937" s="11"/>
      <c r="F937" s="14">
        <f t="shared" si="26"/>
        <v>0.13133534392538326</v>
      </c>
    </row>
    <row r="938" spans="1:6" ht="12.75">
      <c r="A938" s="11" t="s">
        <v>2846</v>
      </c>
      <c r="B938" s="13">
        <v>197408600</v>
      </c>
      <c r="C938" s="13"/>
      <c r="D938" s="13">
        <v>27797594</v>
      </c>
      <c r="E938" s="11"/>
      <c r="F938" s="14">
        <f t="shared" si="26"/>
        <v>0.14081247726796098</v>
      </c>
    </row>
    <row r="939" spans="1:6" ht="12.75">
      <c r="A939" s="11" t="s">
        <v>2847</v>
      </c>
      <c r="B939" s="13">
        <v>257693100</v>
      </c>
      <c r="C939" s="13"/>
      <c r="D939" s="13">
        <v>36448554</v>
      </c>
      <c r="E939" s="11"/>
      <c r="F939" s="14">
        <f t="shared" si="26"/>
        <v>0.1414417149702495</v>
      </c>
    </row>
    <row r="940" spans="1:6" ht="12.75">
      <c r="A940" s="11" t="s">
        <v>480</v>
      </c>
      <c r="B940" s="13">
        <v>58883300</v>
      </c>
      <c r="C940" s="13"/>
      <c r="D940" s="13">
        <v>9363259</v>
      </c>
      <c r="E940" s="11"/>
      <c r="F940" s="14">
        <f t="shared" si="26"/>
        <v>0.15901382904830402</v>
      </c>
    </row>
    <row r="941" spans="1:6" ht="12.75">
      <c r="A941" s="11" t="s">
        <v>481</v>
      </c>
      <c r="B941" s="13">
        <v>140589000</v>
      </c>
      <c r="C941" s="13"/>
      <c r="D941" s="13">
        <v>19134980</v>
      </c>
      <c r="E941" s="11"/>
      <c r="F941" s="14">
        <f t="shared" si="26"/>
        <v>0.13610581197675495</v>
      </c>
    </row>
    <row r="942" spans="1:6" ht="12.75">
      <c r="A942" s="11"/>
      <c r="B942" s="13"/>
      <c r="C942" s="13"/>
      <c r="D942" s="13"/>
      <c r="E942" s="11"/>
      <c r="F942" s="14"/>
    </row>
    <row r="943" spans="1:6" ht="12.75">
      <c r="A943" s="11"/>
      <c r="B943" s="13"/>
      <c r="C943" s="13"/>
      <c r="D943" s="13"/>
      <c r="E943" s="11"/>
      <c r="F943" s="14"/>
    </row>
    <row r="944" spans="1:6" ht="15.75">
      <c r="A944" s="54" t="s">
        <v>2567</v>
      </c>
      <c r="B944" s="9">
        <f>+B863+B873+B892+B897+B914+B924+B936</f>
        <v>7060305700</v>
      </c>
      <c r="C944" s="9"/>
      <c r="D944" s="9">
        <f>+D863+D873+D892+D897+D914+D924+D936</f>
        <v>1029272248</v>
      </c>
      <c r="E944" s="43"/>
      <c r="F944" s="10">
        <f>SUM(D944/B944)</f>
        <v>0.14578295781158598</v>
      </c>
    </row>
    <row r="945" spans="1:6" ht="15.75">
      <c r="A945" s="54"/>
      <c r="B945" s="57"/>
      <c r="C945" s="57"/>
      <c r="D945" s="57"/>
      <c r="E945" s="56"/>
      <c r="F945" s="58"/>
    </row>
    <row r="946" spans="1:6" ht="12.75">
      <c r="A946" s="11"/>
      <c r="B946" s="13"/>
      <c r="C946" s="13"/>
      <c r="D946" s="13"/>
      <c r="E946" s="11"/>
      <c r="F946" s="45"/>
    </row>
    <row r="947" spans="1:6" ht="12.75">
      <c r="A947" s="11"/>
      <c r="B947" s="13"/>
      <c r="C947" s="13"/>
      <c r="D947" s="13"/>
      <c r="E947" s="11"/>
      <c r="F947" s="45"/>
    </row>
    <row r="948" spans="1:5" ht="12.75">
      <c r="A948" s="11" t="s">
        <v>482</v>
      </c>
      <c r="B948" s="13" t="s">
        <v>483</v>
      </c>
      <c r="C948" s="13"/>
      <c r="D948" s="17"/>
      <c r="E948" s="55" t="s">
        <v>484</v>
      </c>
    </row>
    <row r="949" spans="1:5" ht="12.75">
      <c r="A949" s="11" t="s">
        <v>485</v>
      </c>
      <c r="B949" s="13" t="s">
        <v>486</v>
      </c>
      <c r="C949" s="13"/>
      <c r="D949" s="17"/>
      <c r="E949" s="55" t="s">
        <v>487</v>
      </c>
    </row>
    <row r="950" spans="1:5" ht="12.75">
      <c r="A950" s="11"/>
      <c r="B950" s="13"/>
      <c r="C950" s="13"/>
      <c r="D950" s="11"/>
      <c r="E950" s="45"/>
    </row>
    <row r="951" spans="1:5" ht="12.75">
      <c r="A951" s="11"/>
      <c r="B951" s="13"/>
      <c r="C951" s="13"/>
      <c r="D951" s="11"/>
      <c r="E951" s="45"/>
    </row>
    <row r="952" spans="1:5" ht="12.75">
      <c r="A952" s="11"/>
      <c r="B952" s="13"/>
      <c r="C952" s="13"/>
      <c r="D952" s="11"/>
      <c r="E952" s="45"/>
    </row>
    <row r="953" spans="1:6" ht="12.75">
      <c r="A953" s="46" t="s">
        <v>488</v>
      </c>
      <c r="B953" s="47"/>
      <c r="C953" s="47"/>
      <c r="D953" s="47"/>
      <c r="E953" s="47"/>
      <c r="F953" s="48"/>
    </row>
    <row r="954" spans="1:6" ht="12.75">
      <c r="A954" s="49"/>
      <c r="B954" s="11"/>
      <c r="C954" s="11"/>
      <c r="D954" s="11"/>
      <c r="E954" s="11"/>
      <c r="F954" s="45"/>
    </row>
    <row r="955" spans="1:6" ht="12.75">
      <c r="A955" s="20" t="s">
        <v>1448</v>
      </c>
      <c r="B955" s="5">
        <v>2002</v>
      </c>
      <c r="C955" s="5" t="s">
        <v>1449</v>
      </c>
      <c r="D955" s="5">
        <v>2002</v>
      </c>
      <c r="E955" s="20"/>
      <c r="F955" s="50"/>
    </row>
    <row r="956" spans="1:6" ht="13.5" thickBot="1">
      <c r="A956" s="51" t="s">
        <v>1450</v>
      </c>
      <c r="B956" s="52" t="s">
        <v>1451</v>
      </c>
      <c r="C956" s="51"/>
      <c r="D956" s="51" t="s">
        <v>1452</v>
      </c>
      <c r="E956" s="51"/>
      <c r="F956" s="53" t="s">
        <v>1453</v>
      </c>
    </row>
    <row r="957" spans="1:6" ht="12.75">
      <c r="A957" s="11"/>
      <c r="B957" s="13"/>
      <c r="C957" s="13"/>
      <c r="D957" s="13"/>
      <c r="E957" s="11"/>
      <c r="F957" s="45"/>
    </row>
    <row r="958" spans="1:6" ht="12.75">
      <c r="A958" s="15" t="s">
        <v>489</v>
      </c>
      <c r="B958" s="9">
        <f>SUM(B959:B961)</f>
        <v>77651500</v>
      </c>
      <c r="C958" s="9"/>
      <c r="D958" s="9">
        <f>SUM(D959:D961)</f>
        <v>14330510</v>
      </c>
      <c r="E958" s="43"/>
      <c r="F958" s="10">
        <f aca="true" t="shared" si="27" ref="F958:F989">SUM(D958/B958)</f>
        <v>0.18454904283883763</v>
      </c>
    </row>
    <row r="959" spans="1:6" ht="12.75">
      <c r="A959" s="11" t="s">
        <v>2588</v>
      </c>
      <c r="B959" s="13">
        <v>38991500</v>
      </c>
      <c r="C959" s="13"/>
      <c r="D959" s="13">
        <v>6555860</v>
      </c>
      <c r="E959" s="11"/>
      <c r="F959" s="14">
        <f t="shared" si="27"/>
        <v>0.16813561930164267</v>
      </c>
    </row>
    <row r="960" spans="1:6" ht="12.75">
      <c r="A960" s="11" t="s">
        <v>490</v>
      </c>
      <c r="B960" s="13">
        <v>34705700</v>
      </c>
      <c r="C960" s="13"/>
      <c r="D960" s="13">
        <v>6885720</v>
      </c>
      <c r="E960" s="11"/>
      <c r="F960" s="14">
        <f t="shared" si="27"/>
        <v>0.19840314415211335</v>
      </c>
    </row>
    <row r="961" spans="1:6" ht="12.75">
      <c r="A961" s="11" t="s">
        <v>491</v>
      </c>
      <c r="B961" s="13">
        <v>3954300</v>
      </c>
      <c r="C961" s="13"/>
      <c r="D961" s="13">
        <v>888930</v>
      </c>
      <c r="E961" s="11"/>
      <c r="F961" s="14">
        <f t="shared" si="27"/>
        <v>0.2248008497079129</v>
      </c>
    </row>
    <row r="962" spans="1:6" ht="12.75">
      <c r="A962" s="15" t="s">
        <v>492</v>
      </c>
      <c r="B962" s="9">
        <f>SUM(B963:B971)</f>
        <v>202824100</v>
      </c>
      <c r="C962" s="9"/>
      <c r="D962" s="9">
        <f>SUM(D963:D971)</f>
        <v>33077410</v>
      </c>
      <c r="E962" s="43"/>
      <c r="F962" s="10">
        <f t="shared" si="27"/>
        <v>0.1630842192816337</v>
      </c>
    </row>
    <row r="963" spans="1:6" ht="12.75">
      <c r="A963" s="11" t="s">
        <v>493</v>
      </c>
      <c r="B963" s="13">
        <v>19061300</v>
      </c>
      <c r="C963" s="13"/>
      <c r="D963" s="13">
        <v>3284720</v>
      </c>
      <c r="E963" s="11"/>
      <c r="F963" s="14">
        <f t="shared" si="27"/>
        <v>0.17232402826669743</v>
      </c>
    </row>
    <row r="964" spans="1:6" ht="12.75">
      <c r="A964" s="11" t="s">
        <v>494</v>
      </c>
      <c r="B964" s="13">
        <v>15815600</v>
      </c>
      <c r="C964" s="13"/>
      <c r="D964" s="13">
        <v>2257830</v>
      </c>
      <c r="E964" s="11"/>
      <c r="F964" s="14">
        <f t="shared" si="27"/>
        <v>0.14275968031563774</v>
      </c>
    </row>
    <row r="965" spans="1:6" ht="12.75">
      <c r="A965" s="11" t="s">
        <v>495</v>
      </c>
      <c r="B965" s="13">
        <v>2859200</v>
      </c>
      <c r="C965" s="13"/>
      <c r="D965" s="13">
        <v>472210</v>
      </c>
      <c r="E965" s="11"/>
      <c r="F965" s="14">
        <f t="shared" si="27"/>
        <v>0.16515458869613878</v>
      </c>
    </row>
    <row r="966" spans="1:6" ht="12.75">
      <c r="A966" s="11" t="s">
        <v>3010</v>
      </c>
      <c r="B966" s="13">
        <v>38170200</v>
      </c>
      <c r="C966" s="13"/>
      <c r="D966" s="13">
        <v>5928380</v>
      </c>
      <c r="E966" s="11"/>
      <c r="F966" s="14">
        <f t="shared" si="27"/>
        <v>0.15531435517759928</v>
      </c>
    </row>
    <row r="967" spans="1:6" ht="12.75">
      <c r="A967" s="11" t="s">
        <v>496</v>
      </c>
      <c r="B967" s="13">
        <v>41787500</v>
      </c>
      <c r="C967" s="13"/>
      <c r="D967" s="13">
        <v>6138220</v>
      </c>
      <c r="E967" s="11"/>
      <c r="F967" s="14">
        <f t="shared" si="27"/>
        <v>0.146891295243793</v>
      </c>
    </row>
    <row r="968" spans="1:6" ht="12.75">
      <c r="A968" s="11" t="s">
        <v>497</v>
      </c>
      <c r="B968" s="13">
        <v>19757500</v>
      </c>
      <c r="C968" s="13"/>
      <c r="D968" s="13">
        <v>3248810</v>
      </c>
      <c r="E968" s="11"/>
      <c r="F968" s="14">
        <f t="shared" si="27"/>
        <v>0.16443426546880932</v>
      </c>
    </row>
    <row r="969" spans="1:6" ht="12.75">
      <c r="A969" s="11" t="s">
        <v>498</v>
      </c>
      <c r="B969" s="13">
        <v>18215100</v>
      </c>
      <c r="C969" s="13"/>
      <c r="D969" s="13">
        <v>3625830</v>
      </c>
      <c r="E969" s="11"/>
      <c r="F969" s="14">
        <f t="shared" si="27"/>
        <v>0.19905627748406543</v>
      </c>
    </row>
    <row r="970" spans="1:6" ht="12.75">
      <c r="A970" s="11" t="s">
        <v>499</v>
      </c>
      <c r="B970" s="13">
        <v>27729200</v>
      </c>
      <c r="C970" s="13"/>
      <c r="D970" s="13">
        <v>5193940</v>
      </c>
      <c r="E970" s="11"/>
      <c r="F970" s="14">
        <f t="shared" si="27"/>
        <v>0.1873094066904202</v>
      </c>
    </row>
    <row r="971" spans="1:6" ht="12.75">
      <c r="A971" s="11" t="s">
        <v>500</v>
      </c>
      <c r="B971" s="13">
        <v>19428500</v>
      </c>
      <c r="C971" s="13"/>
      <c r="D971" s="13">
        <v>2927470</v>
      </c>
      <c r="E971" s="11"/>
      <c r="F971" s="14">
        <f t="shared" si="27"/>
        <v>0.1506791569086651</v>
      </c>
    </row>
    <row r="972" spans="1:6" ht="12.75">
      <c r="A972" s="15" t="s">
        <v>501</v>
      </c>
      <c r="B972" s="9">
        <f>SUM(B973:B975)</f>
        <v>403755100</v>
      </c>
      <c r="C972" s="9"/>
      <c r="D972" s="9">
        <f>SUM(D973:D975)</f>
        <v>64823620</v>
      </c>
      <c r="E972" s="43"/>
      <c r="F972" s="10">
        <f t="shared" si="27"/>
        <v>0.16055182956202907</v>
      </c>
    </row>
    <row r="973" spans="1:6" ht="12.75">
      <c r="A973" s="11" t="s">
        <v>502</v>
      </c>
      <c r="B973" s="13">
        <v>195991400</v>
      </c>
      <c r="C973" s="13"/>
      <c r="D973" s="13">
        <v>30997250</v>
      </c>
      <c r="E973" s="11"/>
      <c r="F973" s="14">
        <f t="shared" si="27"/>
        <v>0.1581561741994802</v>
      </c>
    </row>
    <row r="974" spans="1:6" ht="12.75">
      <c r="A974" s="11" t="s">
        <v>503</v>
      </c>
      <c r="B974" s="13">
        <v>93633200</v>
      </c>
      <c r="C974" s="13"/>
      <c r="D974" s="13">
        <v>16203790</v>
      </c>
      <c r="E974" s="11"/>
      <c r="F974" s="14">
        <f t="shared" si="27"/>
        <v>0.1730560314076631</v>
      </c>
    </row>
    <row r="975" spans="1:6" ht="12.75">
      <c r="A975" s="11" t="s">
        <v>458</v>
      </c>
      <c r="B975" s="13">
        <v>114130500</v>
      </c>
      <c r="C975" s="13"/>
      <c r="D975" s="13">
        <v>17622580</v>
      </c>
      <c r="E975" s="11"/>
      <c r="F975" s="14">
        <f t="shared" si="27"/>
        <v>0.15440727938631654</v>
      </c>
    </row>
    <row r="976" spans="1:6" ht="12.75">
      <c r="A976" s="15" t="s">
        <v>504</v>
      </c>
      <c r="B976" s="9">
        <f>SUM(B977:B981)</f>
        <v>117188900</v>
      </c>
      <c r="C976" s="9"/>
      <c r="D976" s="9">
        <f>SUM(D977:D981)</f>
        <v>20322860</v>
      </c>
      <c r="E976" s="43"/>
      <c r="F976" s="10">
        <f t="shared" si="27"/>
        <v>0.173419666879713</v>
      </c>
    </row>
    <row r="977" spans="1:6" ht="12.75">
      <c r="A977" s="11" t="s">
        <v>505</v>
      </c>
      <c r="B977" s="13">
        <v>45675100</v>
      </c>
      <c r="C977" s="13"/>
      <c r="D977" s="13">
        <v>7217560</v>
      </c>
      <c r="E977" s="11"/>
      <c r="F977" s="14">
        <f t="shared" si="27"/>
        <v>0.15801957740650815</v>
      </c>
    </row>
    <row r="978" spans="1:6" ht="12.75">
      <c r="A978" s="11" t="s">
        <v>506</v>
      </c>
      <c r="B978" s="13">
        <v>5194800</v>
      </c>
      <c r="C978" s="13"/>
      <c r="D978" s="13">
        <v>844020</v>
      </c>
      <c r="E978" s="11"/>
      <c r="F978" s="14">
        <f t="shared" si="27"/>
        <v>0.16247401247401247</v>
      </c>
    </row>
    <row r="979" spans="1:6" ht="12.75">
      <c r="A979" s="11" t="s">
        <v>507</v>
      </c>
      <c r="B979" s="13">
        <v>10106200</v>
      </c>
      <c r="C979" s="13"/>
      <c r="D979" s="13">
        <v>2411240</v>
      </c>
      <c r="E979" s="11"/>
      <c r="F979" s="14">
        <f t="shared" si="27"/>
        <v>0.23859017236943658</v>
      </c>
    </row>
    <row r="980" spans="1:6" ht="12.75">
      <c r="A980" s="11" t="s">
        <v>508</v>
      </c>
      <c r="B980" s="13">
        <v>46987200</v>
      </c>
      <c r="C980" s="13"/>
      <c r="D980" s="13">
        <v>7993580</v>
      </c>
      <c r="E980" s="11"/>
      <c r="F980" s="14">
        <f t="shared" si="27"/>
        <v>0.17012250144720265</v>
      </c>
    </row>
    <row r="981" spans="1:6" ht="12.75">
      <c r="A981" s="11" t="s">
        <v>2236</v>
      </c>
      <c r="B981" s="13">
        <v>9225600</v>
      </c>
      <c r="C981" s="13"/>
      <c r="D981" s="13">
        <v>1856460</v>
      </c>
      <c r="E981" s="11"/>
      <c r="F981" s="14">
        <f t="shared" si="27"/>
        <v>0.20122918834547346</v>
      </c>
    </row>
    <row r="982" spans="1:6" ht="12.75">
      <c r="A982" s="15" t="s">
        <v>2237</v>
      </c>
      <c r="B982" s="9">
        <f>SUM(B983:B987)</f>
        <v>74648600</v>
      </c>
      <c r="C982" s="9"/>
      <c r="D982" s="9">
        <f>SUM(D983:D987)</f>
        <v>14733010</v>
      </c>
      <c r="E982" s="43"/>
      <c r="F982" s="10">
        <f t="shared" si="27"/>
        <v>0.1973648534600783</v>
      </c>
    </row>
    <row r="983" spans="1:6" ht="12.75">
      <c r="A983" s="11" t="s">
        <v>2238</v>
      </c>
      <c r="B983" s="13">
        <v>9190500</v>
      </c>
      <c r="C983" s="13"/>
      <c r="D983" s="13">
        <v>1890650</v>
      </c>
      <c r="E983" s="11"/>
      <c r="F983" s="14">
        <f t="shared" si="27"/>
        <v>0.20571786083455743</v>
      </c>
    </row>
    <row r="984" spans="1:6" ht="12.75">
      <c r="A984" s="11" t="s">
        <v>2239</v>
      </c>
      <c r="B984" s="13">
        <v>10523400</v>
      </c>
      <c r="C984" s="13"/>
      <c r="D984" s="13">
        <v>2981240</v>
      </c>
      <c r="E984" s="11"/>
      <c r="F984" s="14">
        <f t="shared" si="27"/>
        <v>0.2832962730676397</v>
      </c>
    </row>
    <row r="985" spans="1:6" ht="12.75">
      <c r="A985" s="11" t="s">
        <v>2240</v>
      </c>
      <c r="B985" s="13">
        <v>31450600</v>
      </c>
      <c r="C985" s="13"/>
      <c r="D985" s="13">
        <v>5544530</v>
      </c>
      <c r="E985" s="11"/>
      <c r="F985" s="14">
        <f t="shared" si="27"/>
        <v>0.17629329806108626</v>
      </c>
    </row>
    <row r="986" spans="1:6" ht="12.75">
      <c r="A986" s="11" t="s">
        <v>2241</v>
      </c>
      <c r="B986" s="13">
        <v>9517100</v>
      </c>
      <c r="C986" s="13"/>
      <c r="D986" s="13">
        <v>1854130</v>
      </c>
      <c r="E986" s="11"/>
      <c r="F986" s="14">
        <f t="shared" si="27"/>
        <v>0.19482090132498345</v>
      </c>
    </row>
    <row r="987" spans="1:6" ht="12.75">
      <c r="A987" s="11" t="s">
        <v>2242</v>
      </c>
      <c r="B987" s="13">
        <v>13967000</v>
      </c>
      <c r="C987" s="13"/>
      <c r="D987" s="13">
        <v>2462460</v>
      </c>
      <c r="E987" s="11"/>
      <c r="F987" s="14">
        <f t="shared" si="27"/>
        <v>0.1763055774325195</v>
      </c>
    </row>
    <row r="988" spans="1:6" ht="12.75">
      <c r="A988" s="15" t="s">
        <v>2243</v>
      </c>
      <c r="B988" s="9">
        <f>SUM(B989:B995)</f>
        <v>267964400</v>
      </c>
      <c r="C988" s="9"/>
      <c r="D988" s="9">
        <f>SUM(D989:D995)</f>
        <v>40520835</v>
      </c>
      <c r="E988" s="43"/>
      <c r="F988" s="10">
        <f t="shared" si="27"/>
        <v>0.15121723258761238</v>
      </c>
    </row>
    <row r="989" spans="1:6" ht="12.75">
      <c r="A989" s="11" t="s">
        <v>441</v>
      </c>
      <c r="B989" s="13">
        <v>147370800</v>
      </c>
      <c r="C989" s="13"/>
      <c r="D989" s="13">
        <v>21502800</v>
      </c>
      <c r="E989" s="11"/>
      <c r="F989" s="14">
        <f t="shared" si="27"/>
        <v>0.14590950174661466</v>
      </c>
    </row>
    <row r="990" spans="1:6" ht="12.75">
      <c r="A990" s="11" t="s">
        <v>2244</v>
      </c>
      <c r="B990" s="13">
        <v>54472600</v>
      </c>
      <c r="C990" s="13"/>
      <c r="D990" s="13">
        <v>7797975</v>
      </c>
      <c r="E990" s="11"/>
      <c r="F990" s="14">
        <f aca="true" t="shared" si="28" ref="F990:F1005">SUM(D990/B990)</f>
        <v>0.14315408113436848</v>
      </c>
    </row>
    <row r="991" spans="1:6" ht="12.75">
      <c r="A991" s="11" t="s">
        <v>2245</v>
      </c>
      <c r="B991" s="13">
        <v>2024100</v>
      </c>
      <c r="C991" s="13"/>
      <c r="D991" s="13">
        <v>266140</v>
      </c>
      <c r="E991" s="11"/>
      <c r="F991" s="14">
        <f t="shared" si="28"/>
        <v>0.13148559853762165</v>
      </c>
    </row>
    <row r="992" spans="1:6" ht="12.75">
      <c r="A992" s="11" t="s">
        <v>2246</v>
      </c>
      <c r="B992" s="13">
        <v>9730200</v>
      </c>
      <c r="C992" s="13"/>
      <c r="D992" s="13">
        <v>1739830</v>
      </c>
      <c r="E992" s="11"/>
      <c r="F992" s="14">
        <f t="shared" si="28"/>
        <v>0.17880721876220426</v>
      </c>
    </row>
    <row r="993" spans="1:6" ht="12.75">
      <c r="A993" s="11" t="s">
        <v>532</v>
      </c>
      <c r="B993" s="13">
        <v>10793400</v>
      </c>
      <c r="C993" s="13"/>
      <c r="D993" s="13">
        <v>1683370</v>
      </c>
      <c r="E993" s="11"/>
      <c r="F993" s="14">
        <f t="shared" si="28"/>
        <v>0.15596290325569329</v>
      </c>
    </row>
    <row r="994" spans="1:6" ht="12.75">
      <c r="A994" s="11" t="s">
        <v>533</v>
      </c>
      <c r="B994" s="13">
        <v>40237000</v>
      </c>
      <c r="C994" s="13"/>
      <c r="D994" s="13">
        <v>6844820</v>
      </c>
      <c r="E994" s="11"/>
      <c r="F994" s="14">
        <f t="shared" si="28"/>
        <v>0.17011258294604467</v>
      </c>
    </row>
    <row r="995" spans="1:6" ht="12.75">
      <c r="A995" s="11" t="s">
        <v>534</v>
      </c>
      <c r="B995" s="13">
        <v>3336300</v>
      </c>
      <c r="C995" s="13"/>
      <c r="D995" s="13">
        <v>685900</v>
      </c>
      <c r="E995" s="11"/>
      <c r="F995" s="14">
        <f t="shared" si="28"/>
        <v>0.20558702754548452</v>
      </c>
    </row>
    <row r="996" spans="1:6" ht="12.75">
      <c r="A996" s="15" t="s">
        <v>535</v>
      </c>
      <c r="B996" s="9">
        <f>SUM(B997:B1001)</f>
        <v>481100300</v>
      </c>
      <c r="C996" s="9"/>
      <c r="D996" s="9">
        <f>SUM(D997:D1001)</f>
        <v>100953410</v>
      </c>
      <c r="E996" s="43"/>
      <c r="F996" s="10">
        <f t="shared" si="28"/>
        <v>0.20983859290879678</v>
      </c>
    </row>
    <row r="997" spans="1:6" ht="12.75">
      <c r="A997" s="11" t="s">
        <v>536</v>
      </c>
      <c r="B997" s="13">
        <v>9905500</v>
      </c>
      <c r="C997" s="13"/>
      <c r="D997" s="13">
        <v>1483730</v>
      </c>
      <c r="E997" s="11"/>
      <c r="F997" s="14">
        <f t="shared" si="28"/>
        <v>0.1497885013376407</v>
      </c>
    </row>
    <row r="998" spans="1:6" ht="12.75">
      <c r="A998" s="11" t="s">
        <v>537</v>
      </c>
      <c r="B998" s="13">
        <v>314091300</v>
      </c>
      <c r="C998" s="13"/>
      <c r="D998" s="13">
        <v>71221910</v>
      </c>
      <c r="E998" s="11"/>
      <c r="F998" s="14">
        <f t="shared" si="28"/>
        <v>0.2267554370337542</v>
      </c>
    </row>
    <row r="999" spans="1:6" ht="12.75">
      <c r="A999" s="11" t="s">
        <v>538</v>
      </c>
      <c r="B999" s="13">
        <v>72754100</v>
      </c>
      <c r="C999" s="13"/>
      <c r="D999" s="13">
        <v>13274500</v>
      </c>
      <c r="E999" s="11"/>
      <c r="F999" s="14">
        <f t="shared" si="28"/>
        <v>0.18245707114788032</v>
      </c>
    </row>
    <row r="1000" spans="1:6" ht="12.75">
      <c r="A1000" s="11" t="s">
        <v>539</v>
      </c>
      <c r="B1000" s="13">
        <v>68030800</v>
      </c>
      <c r="C1000" s="13"/>
      <c r="D1000" s="13">
        <v>12160970</v>
      </c>
      <c r="E1000" s="11"/>
      <c r="F1000" s="14">
        <f t="shared" si="28"/>
        <v>0.17875682778976582</v>
      </c>
    </row>
    <row r="1001" spans="1:6" ht="12.75">
      <c r="A1001" s="11" t="s">
        <v>540</v>
      </c>
      <c r="B1001" s="13">
        <v>16318600</v>
      </c>
      <c r="C1001" s="13"/>
      <c r="D1001" s="13">
        <v>2812300</v>
      </c>
      <c r="E1001" s="11"/>
      <c r="F1001" s="14">
        <f t="shared" si="28"/>
        <v>0.17233708774036988</v>
      </c>
    </row>
    <row r="1002" spans="1:6" ht="12.75">
      <c r="A1002" s="15" t="s">
        <v>541</v>
      </c>
      <c r="B1002" s="9">
        <f>SUM(B1003:B1005)</f>
        <v>138471300</v>
      </c>
      <c r="C1002" s="9"/>
      <c r="D1002" s="9">
        <f>SUM(D1003:D1005)</f>
        <v>25328350</v>
      </c>
      <c r="E1002" s="43"/>
      <c r="F1002" s="10">
        <f t="shared" si="28"/>
        <v>0.18291407677980925</v>
      </c>
    </row>
    <row r="1003" spans="1:6" ht="12.75">
      <c r="A1003" s="11" t="s">
        <v>542</v>
      </c>
      <c r="B1003" s="13">
        <v>44422900</v>
      </c>
      <c r="C1003" s="13"/>
      <c r="D1003" s="13">
        <v>7343780</v>
      </c>
      <c r="E1003" s="11"/>
      <c r="F1003" s="14">
        <f t="shared" si="28"/>
        <v>0.16531518653667365</v>
      </c>
    </row>
    <row r="1004" spans="1:6" ht="12.75">
      <c r="A1004" s="11" t="s">
        <v>55</v>
      </c>
      <c r="B1004" s="13">
        <v>58823200</v>
      </c>
      <c r="C1004" s="13"/>
      <c r="D1004" s="13">
        <v>12296260</v>
      </c>
      <c r="E1004" s="11"/>
      <c r="F1004" s="14">
        <f t="shared" si="28"/>
        <v>0.20903759061050742</v>
      </c>
    </row>
    <row r="1005" spans="1:6" ht="12.75">
      <c r="A1005" s="11" t="s">
        <v>543</v>
      </c>
      <c r="B1005" s="13">
        <v>35225200</v>
      </c>
      <c r="C1005" s="13"/>
      <c r="D1005" s="13">
        <v>5688310</v>
      </c>
      <c r="E1005" s="11"/>
      <c r="F1005" s="14">
        <f t="shared" si="28"/>
        <v>0.16148410796815915</v>
      </c>
    </row>
    <row r="1006" spans="1:6" ht="12.75">
      <c r="A1006" s="11"/>
      <c r="B1006" s="59"/>
      <c r="C1006" s="59"/>
      <c r="D1006" s="59"/>
      <c r="E1006" s="11"/>
      <c r="F1006" s="45"/>
    </row>
    <row r="1007" spans="1:6" ht="12.75">
      <c r="A1007" s="11"/>
      <c r="B1007" s="13"/>
      <c r="C1007" s="13"/>
      <c r="D1007" s="13"/>
      <c r="E1007" s="11"/>
      <c r="F1007" s="45"/>
    </row>
    <row r="1008" spans="1:6" ht="12.75">
      <c r="A1008" s="46" t="s">
        <v>488</v>
      </c>
      <c r="B1008" s="47"/>
      <c r="C1008" s="47"/>
      <c r="D1008" s="47"/>
      <c r="E1008" s="47"/>
      <c r="F1008" s="48"/>
    </row>
    <row r="1009" spans="1:6" ht="12.75">
      <c r="A1009" s="49"/>
      <c r="B1009" s="11"/>
      <c r="C1009" s="11"/>
      <c r="D1009" s="11"/>
      <c r="E1009" s="11"/>
      <c r="F1009" s="45"/>
    </row>
    <row r="1010" spans="1:6" ht="12.75">
      <c r="A1010" s="20" t="s">
        <v>1448</v>
      </c>
      <c r="B1010" s="5">
        <v>2002</v>
      </c>
      <c r="C1010" s="5" t="s">
        <v>1449</v>
      </c>
      <c r="D1010" s="5">
        <v>2002</v>
      </c>
      <c r="E1010" s="20"/>
      <c r="F1010" s="50"/>
    </row>
    <row r="1011" spans="1:6" ht="13.5" thickBot="1">
      <c r="A1011" s="51" t="s">
        <v>1450</v>
      </c>
      <c r="B1011" s="52" t="s">
        <v>1451</v>
      </c>
      <c r="C1011" s="51"/>
      <c r="D1011" s="51" t="s">
        <v>1452</v>
      </c>
      <c r="E1011" s="51"/>
      <c r="F1011" s="53" t="s">
        <v>1453</v>
      </c>
    </row>
    <row r="1012" spans="1:6" ht="12.75">
      <c r="A1012" s="11"/>
      <c r="B1012" s="13"/>
      <c r="C1012" s="13"/>
      <c r="D1012" s="13"/>
      <c r="E1012" s="11"/>
      <c r="F1012" s="45"/>
    </row>
    <row r="1013" spans="1:6" ht="12.75">
      <c r="A1013" s="15" t="s">
        <v>544</v>
      </c>
      <c r="B1013" s="9">
        <f>SUM(B1014:B1027)</f>
        <v>286645800</v>
      </c>
      <c r="C1013" s="9"/>
      <c r="D1013" s="9">
        <f>SUM(D1014:D1027)</f>
        <v>42512826</v>
      </c>
      <c r="E1013" s="43"/>
      <c r="F1013" s="10">
        <f aca="true" t="shared" si="29" ref="F1013:F1027">SUM(D1013/B1013)</f>
        <v>0.14831135150070227</v>
      </c>
    </row>
    <row r="1014" spans="1:6" ht="12.75">
      <c r="A1014" s="11" t="s">
        <v>545</v>
      </c>
      <c r="B1014" s="13">
        <v>45546100</v>
      </c>
      <c r="C1014" s="13"/>
      <c r="D1014" s="13">
        <v>5854050</v>
      </c>
      <c r="E1014" s="11"/>
      <c r="F1014" s="14">
        <f t="shared" si="29"/>
        <v>0.12853021444207077</v>
      </c>
    </row>
    <row r="1015" spans="1:6" ht="12.75">
      <c r="A1015" s="11" t="s">
        <v>546</v>
      </c>
      <c r="B1015" s="13">
        <v>4173400</v>
      </c>
      <c r="C1015" s="13"/>
      <c r="D1015" s="13">
        <v>643150</v>
      </c>
      <c r="E1015" s="11"/>
      <c r="F1015" s="14">
        <f t="shared" si="29"/>
        <v>0.15410696314755357</v>
      </c>
    </row>
    <row r="1016" spans="1:6" ht="12.75">
      <c r="A1016" s="11" t="s">
        <v>547</v>
      </c>
      <c r="B1016" s="13">
        <v>34482700</v>
      </c>
      <c r="C1016" s="13"/>
      <c r="D1016" s="13">
        <v>5233320</v>
      </c>
      <c r="E1016" s="11"/>
      <c r="F1016" s="14">
        <f t="shared" si="29"/>
        <v>0.1517665380031146</v>
      </c>
    </row>
    <row r="1017" spans="1:6" ht="12.75">
      <c r="A1017" s="11" t="s">
        <v>548</v>
      </c>
      <c r="B1017" s="13">
        <v>62966600</v>
      </c>
      <c r="C1017" s="13"/>
      <c r="D1017" s="13">
        <v>9919480</v>
      </c>
      <c r="E1017" s="11"/>
      <c r="F1017" s="14">
        <f t="shared" si="29"/>
        <v>0.15753558235636037</v>
      </c>
    </row>
    <row r="1018" spans="1:9" ht="12.75">
      <c r="A1018" s="11" t="s">
        <v>549</v>
      </c>
      <c r="B1018" s="13">
        <v>8953000</v>
      </c>
      <c r="C1018" s="13"/>
      <c r="D1018" s="13">
        <v>1279150</v>
      </c>
      <c r="E1018" s="11"/>
      <c r="F1018" s="14">
        <f t="shared" si="29"/>
        <v>0.1428738970177594</v>
      </c>
      <c r="G1018" s="14"/>
      <c r="H1018" s="14"/>
      <c r="I1018" s="14"/>
    </row>
    <row r="1019" spans="1:9" ht="12.75">
      <c r="A1019" s="11" t="s">
        <v>550</v>
      </c>
      <c r="B1019" s="13">
        <v>22029800</v>
      </c>
      <c r="C1019" s="13"/>
      <c r="D1019" s="13">
        <v>3930030</v>
      </c>
      <c r="E1019" s="11"/>
      <c r="F1019" s="14">
        <f t="shared" si="29"/>
        <v>0.17839608167119084</v>
      </c>
      <c r="G1019" s="14"/>
      <c r="H1019" s="14"/>
      <c r="I1019" s="14"/>
    </row>
    <row r="1020" spans="1:9" ht="12.75">
      <c r="A1020" s="11" t="s">
        <v>551</v>
      </c>
      <c r="B1020" s="13">
        <v>31262200</v>
      </c>
      <c r="C1020" s="13"/>
      <c r="D1020" s="13">
        <v>4215670</v>
      </c>
      <c r="E1020" s="11"/>
      <c r="F1020" s="14">
        <f t="shared" si="29"/>
        <v>0.13484879503042013</v>
      </c>
      <c r="G1020" s="14"/>
      <c r="H1020" s="14"/>
      <c r="I1020" s="14"/>
    </row>
    <row r="1021" spans="1:9" ht="12.75">
      <c r="A1021" s="11" t="s">
        <v>552</v>
      </c>
      <c r="B1021" s="13">
        <v>13466000</v>
      </c>
      <c r="C1021" s="13"/>
      <c r="D1021" s="13">
        <v>2096520</v>
      </c>
      <c r="E1021" s="11"/>
      <c r="F1021" s="14">
        <f t="shared" si="29"/>
        <v>0.15568988563790287</v>
      </c>
      <c r="G1021" s="14"/>
      <c r="H1021" s="14"/>
      <c r="I1021" s="14"/>
    </row>
    <row r="1022" spans="1:9" ht="12.75">
      <c r="A1022" s="11" t="s">
        <v>553</v>
      </c>
      <c r="B1022" s="13">
        <v>6651100</v>
      </c>
      <c r="C1022" s="13"/>
      <c r="D1022" s="13">
        <v>1181610</v>
      </c>
      <c r="E1022" s="11"/>
      <c r="F1022" s="14">
        <f t="shared" si="29"/>
        <v>0.17765632752477034</v>
      </c>
      <c r="G1022" s="14"/>
      <c r="H1022" s="14"/>
      <c r="I1022" s="14"/>
    </row>
    <row r="1023" spans="1:9" ht="12.75">
      <c r="A1023" s="11" t="s">
        <v>554</v>
      </c>
      <c r="B1023" s="13">
        <v>21260400</v>
      </c>
      <c r="C1023" s="13"/>
      <c r="D1023" s="13">
        <v>3129850</v>
      </c>
      <c r="E1023" s="11"/>
      <c r="F1023" s="14">
        <f t="shared" si="29"/>
        <v>0.14721501006566198</v>
      </c>
      <c r="G1023" s="14"/>
      <c r="H1023" s="14"/>
      <c r="I1023" s="14"/>
    </row>
    <row r="1024" spans="1:9" ht="12.75">
      <c r="A1024" s="11" t="s">
        <v>555</v>
      </c>
      <c r="B1024" s="13">
        <v>11369900</v>
      </c>
      <c r="C1024" s="13"/>
      <c r="D1024" s="13">
        <v>1502110</v>
      </c>
      <c r="E1024" s="11"/>
      <c r="F1024" s="14">
        <f t="shared" si="29"/>
        <v>0.13211285939190318</v>
      </c>
      <c r="G1024" s="14"/>
      <c r="H1024" s="14"/>
      <c r="I1024" s="14"/>
    </row>
    <row r="1025" spans="1:9" ht="12.75">
      <c r="A1025" s="11" t="s">
        <v>556</v>
      </c>
      <c r="B1025" s="13">
        <v>3403400</v>
      </c>
      <c r="C1025" s="13"/>
      <c r="D1025" s="13">
        <v>559820</v>
      </c>
      <c r="E1025" s="11"/>
      <c r="F1025" s="14">
        <f t="shared" si="29"/>
        <v>0.16448845272374685</v>
      </c>
      <c r="G1025" s="14"/>
      <c r="H1025" s="14"/>
      <c r="I1025" s="14"/>
    </row>
    <row r="1026" spans="1:9" ht="12.75">
      <c r="A1026" s="11" t="s">
        <v>2614</v>
      </c>
      <c r="B1026" s="13">
        <v>18435800</v>
      </c>
      <c r="C1026" s="13"/>
      <c r="D1026" s="13">
        <v>2624130</v>
      </c>
      <c r="E1026" s="11"/>
      <c r="F1026" s="14">
        <f t="shared" si="29"/>
        <v>0.1423388190368739</v>
      </c>
      <c r="G1026" s="14"/>
      <c r="H1026" s="14"/>
      <c r="I1026" s="14"/>
    </row>
    <row r="1027" spans="1:9" ht="12.75">
      <c r="A1027" s="11" t="s">
        <v>2888</v>
      </c>
      <c r="B1027" s="13">
        <v>2645400</v>
      </c>
      <c r="C1027" s="13"/>
      <c r="D1027" s="13">
        <v>343936</v>
      </c>
      <c r="E1027" s="11"/>
      <c r="F1027" s="14">
        <f t="shared" si="29"/>
        <v>0.13001285249867695</v>
      </c>
      <c r="G1027" s="14"/>
      <c r="H1027" s="14"/>
      <c r="I1027" s="14"/>
    </row>
    <row r="1028" spans="1:9" ht="12.75">
      <c r="A1028" s="44" t="s">
        <v>557</v>
      </c>
      <c r="B1028" s="13"/>
      <c r="C1028" s="13"/>
      <c r="D1028" s="13"/>
      <c r="E1028" s="11"/>
      <c r="F1028" s="14"/>
      <c r="G1028" s="14"/>
      <c r="H1028" s="14"/>
      <c r="I1028" s="14"/>
    </row>
    <row r="1029" spans="1:6" ht="12.75">
      <c r="A1029" s="15" t="s">
        <v>558</v>
      </c>
      <c r="B1029" s="9">
        <f>SUM(B1030:B1032)</f>
        <v>114523800</v>
      </c>
      <c r="C1029" s="9"/>
      <c r="D1029" s="9">
        <f>SUM(D1030:D1032)</f>
        <v>20002000</v>
      </c>
      <c r="E1029" s="43"/>
      <c r="F1029" s="10">
        <f aca="true" t="shared" si="30" ref="F1029:F1039">SUM(D1029/B1029)</f>
        <v>0.17465365277785055</v>
      </c>
    </row>
    <row r="1030" spans="1:6" ht="12.75">
      <c r="A1030" s="11" t="s">
        <v>559</v>
      </c>
      <c r="B1030" s="13">
        <v>1641700</v>
      </c>
      <c r="C1030" s="13"/>
      <c r="D1030" s="13">
        <v>317770</v>
      </c>
      <c r="E1030" s="11"/>
      <c r="F1030" s="14">
        <f t="shared" si="30"/>
        <v>0.19356155204970457</v>
      </c>
    </row>
    <row r="1031" spans="1:6" ht="12.75">
      <c r="A1031" s="11" t="s">
        <v>560</v>
      </c>
      <c r="B1031" s="13">
        <v>38054300</v>
      </c>
      <c r="C1031" s="13"/>
      <c r="D1031" s="13">
        <v>7209140</v>
      </c>
      <c r="E1031" s="11"/>
      <c r="F1031" s="14">
        <f t="shared" si="30"/>
        <v>0.18944350572734225</v>
      </c>
    </row>
    <row r="1032" spans="1:6" ht="12.75">
      <c r="A1032" s="11" t="s">
        <v>561</v>
      </c>
      <c r="B1032" s="13">
        <v>74827800</v>
      </c>
      <c r="C1032" s="13"/>
      <c r="D1032" s="13">
        <v>12475090</v>
      </c>
      <c r="E1032" s="11"/>
      <c r="F1032" s="14">
        <f t="shared" si="30"/>
        <v>0.16671731629153871</v>
      </c>
    </row>
    <row r="1033" spans="1:6" ht="12.75">
      <c r="A1033" s="15" t="s">
        <v>562</v>
      </c>
      <c r="B1033" s="9">
        <f>SUM(B1034:B1035)</f>
        <v>597448800</v>
      </c>
      <c r="C1033" s="9"/>
      <c r="D1033" s="9">
        <f>SUM(D1034:D1035)</f>
        <v>104266315</v>
      </c>
      <c r="E1033" s="43"/>
      <c r="F1033" s="10">
        <f t="shared" si="30"/>
        <v>0.1745192475070667</v>
      </c>
    </row>
    <row r="1034" spans="1:6" ht="12.75">
      <c r="A1034" s="11" t="s">
        <v>536</v>
      </c>
      <c r="B1034" s="13">
        <v>66826900</v>
      </c>
      <c r="C1034" s="13"/>
      <c r="D1034" s="13">
        <v>10336765</v>
      </c>
      <c r="E1034" s="11"/>
      <c r="F1034" s="14">
        <f t="shared" si="30"/>
        <v>0.15467970233543676</v>
      </c>
    </row>
    <row r="1035" spans="1:6" ht="12.75">
      <c r="A1035" s="11" t="s">
        <v>1643</v>
      </c>
      <c r="B1035" s="13">
        <v>530621900</v>
      </c>
      <c r="C1035" s="13"/>
      <c r="D1035" s="13">
        <v>93929550</v>
      </c>
      <c r="E1035" s="11"/>
      <c r="F1035" s="14">
        <f t="shared" si="30"/>
        <v>0.1770178539558959</v>
      </c>
    </row>
    <row r="1036" spans="1:6" ht="12.75">
      <c r="A1036" s="15" t="s">
        <v>563</v>
      </c>
      <c r="B1036" s="9">
        <f>SUM(B1037:B1039)</f>
        <v>427171500</v>
      </c>
      <c r="C1036" s="9"/>
      <c r="D1036" s="9">
        <f>SUM(D1037:D1039)</f>
        <v>65664140</v>
      </c>
      <c r="E1036" s="43"/>
      <c r="F1036" s="10">
        <f t="shared" si="30"/>
        <v>0.15371844797698347</v>
      </c>
    </row>
    <row r="1037" spans="1:6" ht="12.75">
      <c r="A1037" s="11" t="s">
        <v>564</v>
      </c>
      <c r="B1037" s="98">
        <v>73256200</v>
      </c>
      <c r="C1037" s="98"/>
      <c r="D1037" s="98">
        <v>10917560</v>
      </c>
      <c r="E1037" s="11"/>
      <c r="F1037" s="14">
        <f t="shared" si="30"/>
        <v>0.14903257335215314</v>
      </c>
    </row>
    <row r="1038" spans="1:6" ht="12.75">
      <c r="A1038" s="11" t="s">
        <v>565</v>
      </c>
      <c r="B1038" s="98">
        <v>150669200</v>
      </c>
      <c r="C1038" s="98"/>
      <c r="D1038" s="98">
        <v>24837670</v>
      </c>
      <c r="E1038" s="11"/>
      <c r="F1038" s="14">
        <f t="shared" si="30"/>
        <v>0.1648490202377128</v>
      </c>
    </row>
    <row r="1039" spans="1:6" ht="12.75">
      <c r="A1039" s="11" t="s">
        <v>566</v>
      </c>
      <c r="B1039" s="98">
        <v>203246100</v>
      </c>
      <c r="C1039" s="98"/>
      <c r="D1039" s="98">
        <v>29908910</v>
      </c>
      <c r="E1039" s="11"/>
      <c r="F1039" s="14">
        <f t="shared" si="30"/>
        <v>0.14715613239319228</v>
      </c>
    </row>
    <row r="1040" spans="1:6" ht="12.75">
      <c r="A1040" s="11"/>
      <c r="B1040" s="11"/>
      <c r="C1040" s="11"/>
      <c r="D1040" s="11"/>
      <c r="E1040" s="11"/>
      <c r="F1040" s="14"/>
    </row>
    <row r="1041" spans="1:6" ht="12.75">
      <c r="A1041" s="11"/>
      <c r="B1041" s="11"/>
      <c r="C1041" s="11"/>
      <c r="D1041" s="11"/>
      <c r="E1041" s="11"/>
      <c r="F1041" s="14"/>
    </row>
    <row r="1042" spans="1:6" ht="15.75">
      <c r="A1042" s="54" t="s">
        <v>2567</v>
      </c>
      <c r="B1042" s="9">
        <f>+B958+B962+B972+B976+B982+B988+B996+B1002+B1013+B1029+B1033+B1036</f>
        <v>3189394100</v>
      </c>
      <c r="C1042" s="9"/>
      <c r="D1042" s="9">
        <f>+D958+D962+D972+D976+D982+D988+D996+D1002+D1013+D1029+D1033+D1036</f>
        <v>546535286</v>
      </c>
      <c r="E1042" s="43"/>
      <c r="F1042" s="10">
        <f>SUM(D1042/B1042)</f>
        <v>0.17136022356095787</v>
      </c>
    </row>
    <row r="1043" spans="1:6" ht="12.75">
      <c r="A1043" s="17"/>
      <c r="B1043" s="17"/>
      <c r="C1043" s="17"/>
      <c r="D1043" s="17"/>
      <c r="E1043" s="17"/>
      <c r="F1043" s="14"/>
    </row>
    <row r="1044" spans="1:6" ht="12.75">
      <c r="A1044" s="17"/>
      <c r="B1044" s="17"/>
      <c r="C1044" s="17"/>
      <c r="D1044" s="17"/>
      <c r="E1044" s="17"/>
      <c r="F1044" s="33"/>
    </row>
    <row r="1045" spans="1:6" ht="12.75">
      <c r="A1045" s="17" t="s">
        <v>2279</v>
      </c>
      <c r="B1045" s="17" t="s">
        <v>2280</v>
      </c>
      <c r="C1045" s="17"/>
      <c r="D1045" s="17"/>
      <c r="E1045" s="38" t="s">
        <v>2281</v>
      </c>
      <c r="F1045" s="33"/>
    </row>
    <row r="1046" spans="1:6" ht="12.75">
      <c r="A1046" s="17" t="s">
        <v>2282</v>
      </c>
      <c r="B1046" s="17" t="s">
        <v>2280</v>
      </c>
      <c r="C1046" s="17"/>
      <c r="D1046" s="17"/>
      <c r="E1046" s="38" t="s">
        <v>2281</v>
      </c>
      <c r="F1046" s="33"/>
    </row>
    <row r="1047" spans="1:6" ht="12.75">
      <c r="A1047" s="17" t="s">
        <v>2283</v>
      </c>
      <c r="B1047" s="17" t="s">
        <v>2284</v>
      </c>
      <c r="C1047" s="17"/>
      <c r="D1047" s="17"/>
      <c r="E1047" s="38" t="s">
        <v>2285</v>
      </c>
      <c r="F1047" s="33"/>
    </row>
    <row r="1048" spans="1:6" ht="12.75">
      <c r="A1048" s="17"/>
      <c r="B1048" s="17"/>
      <c r="C1048" s="17"/>
      <c r="D1048" s="17"/>
      <c r="E1048" s="17"/>
      <c r="F1048" s="33"/>
    </row>
    <row r="1049" spans="1:6" ht="12.75">
      <c r="A1049" s="17"/>
      <c r="B1049" s="17"/>
      <c r="C1049" s="17"/>
      <c r="D1049" s="17"/>
      <c r="E1049" s="17"/>
      <c r="F1049" s="33"/>
    </row>
    <row r="1050" spans="1:6" ht="12.75">
      <c r="A1050" s="17"/>
      <c r="B1050" s="17"/>
      <c r="C1050" s="17"/>
      <c r="D1050" s="17"/>
      <c r="E1050" s="17"/>
      <c r="F1050" s="33"/>
    </row>
    <row r="1051" spans="1:6" ht="12.75">
      <c r="A1051" s="46" t="s">
        <v>2286</v>
      </c>
      <c r="B1051" s="47"/>
      <c r="C1051" s="47"/>
      <c r="D1051" s="47"/>
      <c r="E1051" s="47"/>
      <c r="F1051" s="48"/>
    </row>
    <row r="1052" spans="1:6" ht="12.75">
      <c r="A1052" s="49"/>
      <c r="B1052" s="11"/>
      <c r="C1052" s="11"/>
      <c r="D1052" s="11"/>
      <c r="E1052" s="11"/>
      <c r="F1052" s="45"/>
    </row>
    <row r="1053" spans="1:6" ht="12.75">
      <c r="A1053" s="20" t="s">
        <v>1448</v>
      </c>
      <c r="B1053" s="5">
        <v>2002</v>
      </c>
      <c r="C1053" s="5" t="s">
        <v>1449</v>
      </c>
      <c r="D1053" s="5">
        <v>2002</v>
      </c>
      <c r="E1053" s="20"/>
      <c r="F1053" s="50"/>
    </row>
    <row r="1054" spans="1:6" ht="13.5" thickBot="1">
      <c r="A1054" s="51" t="s">
        <v>1450</v>
      </c>
      <c r="B1054" s="52" t="s">
        <v>1451</v>
      </c>
      <c r="C1054" s="51"/>
      <c r="D1054" s="51" t="s">
        <v>1452</v>
      </c>
      <c r="E1054" s="51"/>
      <c r="F1054" s="53" t="s">
        <v>1453</v>
      </c>
    </row>
    <row r="1055" spans="1:6" ht="12.75">
      <c r="A1055" s="11"/>
      <c r="B1055" s="13"/>
      <c r="C1055" s="13"/>
      <c r="D1055" s="13"/>
      <c r="E1055" s="11"/>
      <c r="F1055" s="45"/>
    </row>
    <row r="1056" spans="1:6" ht="12.75">
      <c r="A1056" s="8" t="s">
        <v>2287</v>
      </c>
      <c r="B1056" s="9">
        <f>SUM(B1057:B1063)</f>
        <v>161560900</v>
      </c>
      <c r="C1056" s="9"/>
      <c r="D1056" s="9">
        <f>SUM(D1057:D1063)</f>
        <v>68546464</v>
      </c>
      <c r="E1056" s="43"/>
      <c r="F1056" s="10">
        <f aca="true" t="shared" si="31" ref="F1056:F1063">SUM(D1056/B1056)</f>
        <v>0.42427631933221466</v>
      </c>
    </row>
    <row r="1057" spans="1:6" ht="12.75">
      <c r="A1057" s="17" t="s">
        <v>2288</v>
      </c>
      <c r="B1057" s="60">
        <v>2222900</v>
      </c>
      <c r="C1057" s="60"/>
      <c r="D1057" s="60">
        <v>1109145</v>
      </c>
      <c r="E1057" s="17"/>
      <c r="F1057" s="14">
        <f t="shared" si="31"/>
        <v>0.49896306626478926</v>
      </c>
    </row>
    <row r="1058" spans="1:6" ht="12.75">
      <c r="A1058" s="17" t="s">
        <v>2289</v>
      </c>
      <c r="B1058" s="60">
        <v>39991400</v>
      </c>
      <c r="C1058" s="60"/>
      <c r="D1058" s="60">
        <v>20016846</v>
      </c>
      <c r="E1058" s="17"/>
      <c r="F1058" s="14">
        <f t="shared" si="31"/>
        <v>0.5005287636841921</v>
      </c>
    </row>
    <row r="1059" spans="1:6" ht="12.75">
      <c r="A1059" s="17" t="s">
        <v>2290</v>
      </c>
      <c r="B1059" s="60">
        <v>14594600</v>
      </c>
      <c r="C1059" s="60"/>
      <c r="D1059" s="60">
        <v>5817648</v>
      </c>
      <c r="E1059" s="17"/>
      <c r="F1059" s="14">
        <f t="shared" si="31"/>
        <v>0.3986164745864909</v>
      </c>
    </row>
    <row r="1060" spans="1:6" ht="12.75">
      <c r="A1060" s="17" t="s">
        <v>2291</v>
      </c>
      <c r="B1060" s="60">
        <v>12303300</v>
      </c>
      <c r="C1060" s="60"/>
      <c r="D1060" s="60">
        <v>4610895</v>
      </c>
      <c r="E1060" s="17"/>
      <c r="F1060" s="14">
        <f t="shared" si="31"/>
        <v>0.3747689644241789</v>
      </c>
    </row>
    <row r="1061" spans="1:6" ht="12.75">
      <c r="A1061" s="17" t="s">
        <v>2292</v>
      </c>
      <c r="B1061" s="60">
        <v>13721800</v>
      </c>
      <c r="C1061" s="60"/>
      <c r="D1061" s="60">
        <v>4521750</v>
      </c>
      <c r="E1061" s="17"/>
      <c r="F1061" s="14">
        <f t="shared" si="31"/>
        <v>0.32953038231135856</v>
      </c>
    </row>
    <row r="1062" spans="1:6" ht="12.75">
      <c r="A1062" s="17" t="s">
        <v>561</v>
      </c>
      <c r="B1062" s="60">
        <v>5396800</v>
      </c>
      <c r="C1062" s="60"/>
      <c r="D1062" s="60">
        <v>2087610</v>
      </c>
      <c r="E1062" s="17"/>
      <c r="F1062" s="14">
        <f t="shared" si="31"/>
        <v>0.3868236732878743</v>
      </c>
    </row>
    <row r="1063" spans="1:6" ht="12.75">
      <c r="A1063" s="17" t="s">
        <v>2293</v>
      </c>
      <c r="B1063" s="60">
        <v>73330100</v>
      </c>
      <c r="C1063" s="60"/>
      <c r="D1063" s="60">
        <v>30382570</v>
      </c>
      <c r="E1063" s="17"/>
      <c r="F1063" s="14">
        <f t="shared" si="31"/>
        <v>0.4143260407390689</v>
      </c>
    </row>
    <row r="1064" spans="1:6" ht="12.75">
      <c r="A1064" s="17"/>
      <c r="B1064" s="60"/>
      <c r="C1064" s="60"/>
      <c r="D1064" s="60"/>
      <c r="E1064" s="17"/>
      <c r="F1064" s="14"/>
    </row>
    <row r="1065" spans="1:6" ht="12.75">
      <c r="A1065" s="17"/>
      <c r="B1065" s="17"/>
      <c r="C1065" s="17"/>
      <c r="D1065" s="17"/>
      <c r="E1065" s="17"/>
      <c r="F1065" s="14"/>
    </row>
    <row r="1066" spans="1:6" ht="15.75">
      <c r="A1066" s="23" t="s">
        <v>2567</v>
      </c>
      <c r="B1066" s="9">
        <f>SUM(B1056)</f>
        <v>161560900</v>
      </c>
      <c r="C1066" s="9"/>
      <c r="D1066" s="9">
        <f>SUM(D1056)</f>
        <v>68546464</v>
      </c>
      <c r="E1066" s="43"/>
      <c r="F1066" s="10">
        <f>SUM(D1066/B1066)</f>
        <v>0.42427631933221466</v>
      </c>
    </row>
    <row r="1067" spans="1:6" ht="12.75">
      <c r="A1067" s="17"/>
      <c r="B1067" s="17"/>
      <c r="C1067" s="17"/>
      <c r="D1067" s="17"/>
      <c r="E1067" s="17"/>
      <c r="F1067" s="14"/>
    </row>
    <row r="1068" spans="1:6" ht="12.75">
      <c r="A1068" s="17"/>
      <c r="B1068" s="17"/>
      <c r="C1068" s="17"/>
      <c r="D1068" s="17"/>
      <c r="E1068" s="17"/>
      <c r="F1068" s="33"/>
    </row>
    <row r="1069" spans="1:6" ht="12.75">
      <c r="A1069" s="17"/>
      <c r="B1069" s="17"/>
      <c r="C1069" s="17"/>
      <c r="D1069" s="17"/>
      <c r="E1069" s="17"/>
      <c r="F1069" s="33"/>
    </row>
    <row r="1070" spans="1:6" ht="12.75">
      <c r="A1070" s="46" t="s">
        <v>2294</v>
      </c>
      <c r="B1070" s="47"/>
      <c r="C1070" s="47"/>
      <c r="D1070" s="47"/>
      <c r="E1070" s="47"/>
      <c r="F1070" s="48"/>
    </row>
    <row r="1071" spans="1:6" ht="12.75">
      <c r="A1071" s="49"/>
      <c r="B1071" s="11"/>
      <c r="C1071" s="11"/>
      <c r="D1071" s="11"/>
      <c r="E1071" s="11"/>
      <c r="F1071" s="45"/>
    </row>
    <row r="1072" spans="1:6" ht="12.75">
      <c r="A1072" s="20" t="s">
        <v>1448</v>
      </c>
      <c r="B1072" s="5">
        <v>2002</v>
      </c>
      <c r="C1072" s="5" t="s">
        <v>1449</v>
      </c>
      <c r="D1072" s="5">
        <v>2002</v>
      </c>
      <c r="E1072" s="20"/>
      <c r="F1072" s="50"/>
    </row>
    <row r="1073" spans="1:6" ht="13.5" thickBot="1">
      <c r="A1073" s="51" t="s">
        <v>1450</v>
      </c>
      <c r="B1073" s="52" t="s">
        <v>1451</v>
      </c>
      <c r="C1073" s="51"/>
      <c r="D1073" s="51" t="s">
        <v>1452</v>
      </c>
      <c r="E1073" s="51"/>
      <c r="F1073" s="53" t="s">
        <v>1453</v>
      </c>
    </row>
    <row r="1074" spans="1:6" ht="12.75">
      <c r="A1074" s="11"/>
      <c r="B1074" s="13"/>
      <c r="C1074" s="13"/>
      <c r="D1074" s="13"/>
      <c r="E1074" s="11"/>
      <c r="F1074" s="45"/>
    </row>
    <row r="1075" spans="1:6" ht="12.75">
      <c r="A1075" s="8" t="s">
        <v>2295</v>
      </c>
      <c r="B1075" s="9">
        <f>SUM(B1076:B1078)</f>
        <v>756472500</v>
      </c>
      <c r="C1075" s="9"/>
      <c r="D1075" s="9">
        <f>SUM(D1076:D1078)</f>
        <v>430587641</v>
      </c>
      <c r="E1075" s="43"/>
      <c r="F1075" s="10">
        <f aca="true" t="shared" si="32" ref="F1075:F1095">SUM(D1075/B1075)</f>
        <v>0.5692046188063677</v>
      </c>
    </row>
    <row r="1076" spans="1:6" ht="12.75">
      <c r="A1076" s="17" t="s">
        <v>2296</v>
      </c>
      <c r="B1076" s="31">
        <v>136262600</v>
      </c>
      <c r="C1076" s="31"/>
      <c r="D1076" s="31">
        <v>86605999</v>
      </c>
      <c r="E1076" s="17"/>
      <c r="F1076" s="14">
        <f t="shared" si="32"/>
        <v>0.6355815829141672</v>
      </c>
    </row>
    <row r="1077" spans="1:6" ht="12.75">
      <c r="A1077" s="17" t="s">
        <v>2297</v>
      </c>
      <c r="B1077" s="31">
        <v>200474400</v>
      </c>
      <c r="C1077" s="31"/>
      <c r="D1077" s="31">
        <v>115492187</v>
      </c>
      <c r="E1077" s="17"/>
      <c r="F1077" s="14">
        <f t="shared" si="32"/>
        <v>0.576094438990714</v>
      </c>
    </row>
    <row r="1078" spans="1:6" ht="12.75">
      <c r="A1078" s="17" t="s">
        <v>2298</v>
      </c>
      <c r="B1078" s="31">
        <v>419735500</v>
      </c>
      <c r="C1078" s="31"/>
      <c r="D1078" s="31">
        <v>228489455</v>
      </c>
      <c r="E1078" s="17"/>
      <c r="F1078" s="14">
        <f t="shared" si="32"/>
        <v>0.5443653324534141</v>
      </c>
    </row>
    <row r="1079" spans="1:6" ht="12.75">
      <c r="A1079" s="8" t="s">
        <v>2299</v>
      </c>
      <c r="B1079" s="9">
        <f>SUM(B1080:B1085)</f>
        <v>540934900</v>
      </c>
      <c r="C1079" s="9"/>
      <c r="D1079" s="9">
        <f>SUM(D1080:D1085)</f>
        <v>321077282</v>
      </c>
      <c r="E1079" s="43"/>
      <c r="F1079" s="10">
        <f t="shared" si="32"/>
        <v>0.5935599311488314</v>
      </c>
    </row>
    <row r="1080" spans="1:6" ht="12.75">
      <c r="A1080" s="17" t="s">
        <v>581</v>
      </c>
      <c r="B1080" s="31">
        <v>85903300</v>
      </c>
      <c r="C1080" s="31"/>
      <c r="D1080" s="31">
        <v>51163592</v>
      </c>
      <c r="E1080" s="17"/>
      <c r="F1080" s="14">
        <f t="shared" si="32"/>
        <v>0.5955951866808377</v>
      </c>
    </row>
    <row r="1081" spans="1:6" ht="12.75">
      <c r="A1081" s="17" t="s">
        <v>2687</v>
      </c>
      <c r="B1081" s="31">
        <v>140257900</v>
      </c>
      <c r="C1081" s="31"/>
      <c r="D1081" s="31">
        <v>81491092</v>
      </c>
      <c r="E1081" s="17"/>
      <c r="F1081" s="14">
        <f t="shared" si="32"/>
        <v>0.5810089271263864</v>
      </c>
    </row>
    <row r="1082" spans="1:6" ht="12.75">
      <c r="A1082" s="17" t="s">
        <v>582</v>
      </c>
      <c r="B1082" s="31">
        <v>126611400</v>
      </c>
      <c r="C1082" s="31"/>
      <c r="D1082" s="31">
        <v>78981755</v>
      </c>
      <c r="E1082" s="17"/>
      <c r="F1082" s="14">
        <f t="shared" si="32"/>
        <v>0.6238123502307059</v>
      </c>
    </row>
    <row r="1083" spans="1:6" ht="12.75">
      <c r="A1083" s="17" t="s">
        <v>583</v>
      </c>
      <c r="B1083" s="31">
        <v>168326400</v>
      </c>
      <c r="C1083" s="31"/>
      <c r="D1083" s="31">
        <v>95564094</v>
      </c>
      <c r="E1083" s="17"/>
      <c r="F1083" s="14">
        <f t="shared" si="32"/>
        <v>0.567730872875556</v>
      </c>
    </row>
    <row r="1084" spans="1:6" ht="12.75">
      <c r="A1084" s="17" t="s">
        <v>584</v>
      </c>
      <c r="B1084" s="31">
        <v>13365400</v>
      </c>
      <c r="C1084" s="31"/>
      <c r="D1084" s="31">
        <v>8746134</v>
      </c>
      <c r="E1084" s="17"/>
      <c r="F1084" s="14">
        <f t="shared" si="32"/>
        <v>0.6543862510661859</v>
      </c>
    </row>
    <row r="1085" spans="1:6" ht="12.75">
      <c r="A1085" s="17" t="s">
        <v>585</v>
      </c>
      <c r="B1085" s="31">
        <v>6470500</v>
      </c>
      <c r="C1085" s="31"/>
      <c r="D1085" s="31">
        <v>5130615</v>
      </c>
      <c r="E1085" s="17"/>
      <c r="F1085" s="14">
        <f t="shared" si="32"/>
        <v>0.792924039873271</v>
      </c>
    </row>
    <row r="1086" spans="1:6" ht="12.75">
      <c r="A1086" s="8" t="s">
        <v>586</v>
      </c>
      <c r="B1086" s="9">
        <f>SUM(B1087:B1090)</f>
        <v>435720700</v>
      </c>
      <c r="C1086" s="9"/>
      <c r="D1086" s="9">
        <f>SUM(D1087:D1090)</f>
        <v>254283003</v>
      </c>
      <c r="E1086" s="43"/>
      <c r="F1086" s="10">
        <f t="shared" si="32"/>
        <v>0.5835917435182676</v>
      </c>
    </row>
    <row r="1087" spans="1:6" ht="12.75">
      <c r="A1087" s="17" t="s">
        <v>587</v>
      </c>
      <c r="B1087" s="31">
        <v>22846000</v>
      </c>
      <c r="C1087" s="31"/>
      <c r="D1087" s="31">
        <v>13960548</v>
      </c>
      <c r="E1087" s="17"/>
      <c r="F1087" s="14">
        <f t="shared" si="32"/>
        <v>0.6110718725378622</v>
      </c>
    </row>
    <row r="1088" spans="1:6" ht="12.75">
      <c r="A1088" s="17" t="s">
        <v>588</v>
      </c>
      <c r="B1088" s="31">
        <v>101594000</v>
      </c>
      <c r="C1088" s="31"/>
      <c r="D1088" s="31">
        <v>59119850</v>
      </c>
      <c r="E1088" s="17"/>
      <c r="F1088" s="14">
        <f t="shared" si="32"/>
        <v>0.5819226529125736</v>
      </c>
    </row>
    <row r="1089" spans="1:6" ht="12.75">
      <c r="A1089" s="17" t="s">
        <v>589</v>
      </c>
      <c r="B1089" s="31">
        <v>151240400</v>
      </c>
      <c r="C1089" s="31"/>
      <c r="D1089" s="31">
        <v>88734421</v>
      </c>
      <c r="E1089" s="17"/>
      <c r="F1089" s="14">
        <f t="shared" si="32"/>
        <v>0.5867110970349192</v>
      </c>
    </row>
    <row r="1090" spans="1:6" ht="12.75">
      <c r="A1090" s="17" t="s">
        <v>590</v>
      </c>
      <c r="B1090" s="31">
        <v>160040300</v>
      </c>
      <c r="C1090" s="31"/>
      <c r="D1090" s="31">
        <v>92468184</v>
      </c>
      <c r="E1090" s="17"/>
      <c r="F1090" s="14">
        <f t="shared" si="32"/>
        <v>0.5777806215059582</v>
      </c>
    </row>
    <row r="1091" spans="1:6" ht="12.75">
      <c r="A1091" s="8" t="s">
        <v>591</v>
      </c>
      <c r="B1091" s="9">
        <f>SUM(B1092:B1095)</f>
        <v>257623800</v>
      </c>
      <c r="C1091" s="9"/>
      <c r="D1091" s="9">
        <f>SUM(D1092:D1095)</f>
        <v>152862947</v>
      </c>
      <c r="E1091" s="43"/>
      <c r="F1091" s="10">
        <f t="shared" si="32"/>
        <v>0.5933572402860294</v>
      </c>
    </row>
    <row r="1092" spans="1:6" ht="12.75">
      <c r="A1092" s="17" t="s">
        <v>592</v>
      </c>
      <c r="B1092" s="31">
        <v>52295200</v>
      </c>
      <c r="C1092" s="31"/>
      <c r="D1092" s="31">
        <v>32657162</v>
      </c>
      <c r="E1092" s="17"/>
      <c r="F1092" s="14">
        <f t="shared" si="32"/>
        <v>0.6244772369165813</v>
      </c>
    </row>
    <row r="1093" spans="1:6" ht="12.75">
      <c r="A1093" s="17" t="s">
        <v>593</v>
      </c>
      <c r="B1093" s="31">
        <v>106484800</v>
      </c>
      <c r="C1093" s="31"/>
      <c r="D1093" s="31">
        <v>58684080</v>
      </c>
      <c r="E1093" s="17"/>
      <c r="F1093" s="14">
        <f t="shared" si="32"/>
        <v>0.5511028804111009</v>
      </c>
    </row>
    <row r="1094" spans="1:6" ht="12.75">
      <c r="A1094" s="17" t="s">
        <v>594</v>
      </c>
      <c r="B1094" s="31">
        <v>64100100</v>
      </c>
      <c r="C1094" s="31"/>
      <c r="D1094" s="31">
        <v>40310115</v>
      </c>
      <c r="E1094" s="17"/>
      <c r="F1094" s="14">
        <f t="shared" si="32"/>
        <v>0.6288619674540289</v>
      </c>
    </row>
    <row r="1095" spans="1:6" ht="12.75">
      <c r="A1095" s="17" t="s">
        <v>2761</v>
      </c>
      <c r="B1095" s="31">
        <v>34743700</v>
      </c>
      <c r="C1095" s="31"/>
      <c r="D1095" s="31">
        <v>21211590</v>
      </c>
      <c r="E1095" s="17"/>
      <c r="F1095" s="14">
        <f t="shared" si="32"/>
        <v>0.6105161511295573</v>
      </c>
    </row>
    <row r="1096" spans="1:6" ht="12.75">
      <c r="A1096" s="40" t="s">
        <v>595</v>
      </c>
      <c r="B1096" s="31"/>
      <c r="C1096" s="31"/>
      <c r="D1096" s="31"/>
      <c r="E1096" s="17"/>
      <c r="F1096" s="14"/>
    </row>
    <row r="1097" spans="1:6" ht="12.75">
      <c r="A1097" s="8" t="s">
        <v>596</v>
      </c>
      <c r="B1097" s="9">
        <f>SUM(B1098:B1103)</f>
        <v>184697500</v>
      </c>
      <c r="C1097" s="9"/>
      <c r="D1097" s="9">
        <f>SUM(D1098:D1103)</f>
        <v>119723953</v>
      </c>
      <c r="E1097" s="43"/>
      <c r="F1097" s="10">
        <f aca="true" t="shared" si="33" ref="F1097:F1103">SUM(D1097/B1097)</f>
        <v>0.648216424153007</v>
      </c>
    </row>
    <row r="1098" spans="1:6" ht="12.75">
      <c r="A1098" s="17" t="s">
        <v>597</v>
      </c>
      <c r="B1098" s="31">
        <v>7299400</v>
      </c>
      <c r="C1098" s="31"/>
      <c r="D1098" s="31">
        <v>4970125</v>
      </c>
      <c r="E1098" s="17"/>
      <c r="F1098" s="14">
        <f t="shared" si="33"/>
        <v>0.6808950050689098</v>
      </c>
    </row>
    <row r="1099" spans="1:6" ht="12.75">
      <c r="A1099" s="17" t="s">
        <v>2297</v>
      </c>
      <c r="B1099" s="31">
        <v>62136900</v>
      </c>
      <c r="C1099" s="31"/>
      <c r="D1099" s="31">
        <v>38513060</v>
      </c>
      <c r="E1099" s="17"/>
      <c r="F1099" s="14">
        <f t="shared" si="33"/>
        <v>0.6198098070550672</v>
      </c>
    </row>
    <row r="1100" spans="1:6" ht="12.75">
      <c r="A1100" s="17" t="s">
        <v>598</v>
      </c>
      <c r="B1100" s="31">
        <v>8768400</v>
      </c>
      <c r="C1100" s="31"/>
      <c r="D1100" s="31">
        <v>5491940</v>
      </c>
      <c r="E1100" s="17"/>
      <c r="F1100" s="14">
        <f t="shared" si="33"/>
        <v>0.6263331964782628</v>
      </c>
    </row>
    <row r="1101" spans="1:6" ht="12.75">
      <c r="A1101" s="17" t="s">
        <v>599</v>
      </c>
      <c r="B1101" s="31">
        <v>18205700</v>
      </c>
      <c r="C1101" s="31"/>
      <c r="D1101" s="31">
        <v>11305859</v>
      </c>
      <c r="E1101" s="17"/>
      <c r="F1101" s="14">
        <f t="shared" si="33"/>
        <v>0.6210065528927753</v>
      </c>
    </row>
    <row r="1102" spans="1:6" ht="12.75">
      <c r="A1102" s="17" t="s">
        <v>600</v>
      </c>
      <c r="B1102" s="31">
        <v>39430800</v>
      </c>
      <c r="C1102" s="31"/>
      <c r="D1102" s="31">
        <v>23273183</v>
      </c>
      <c r="E1102" s="17"/>
      <c r="F1102" s="14">
        <f t="shared" si="33"/>
        <v>0.5902285269383325</v>
      </c>
    </row>
    <row r="1103" spans="1:6" ht="12.75">
      <c r="A1103" s="17" t="s">
        <v>601</v>
      </c>
      <c r="B1103" s="31">
        <v>48856300</v>
      </c>
      <c r="C1103" s="31"/>
      <c r="D1103" s="31">
        <v>36169786</v>
      </c>
      <c r="E1103" s="17"/>
      <c r="F1103" s="14">
        <f t="shared" si="33"/>
        <v>0.7403300290852971</v>
      </c>
    </row>
    <row r="1104" spans="1:6" ht="12.75">
      <c r="A1104" s="17"/>
      <c r="B1104" s="31"/>
      <c r="C1104" s="31"/>
      <c r="D1104" s="31"/>
      <c r="E1104" s="17"/>
      <c r="F1104" s="14"/>
    </row>
    <row r="1105" spans="1:11" ht="12.75">
      <c r="A1105" s="17"/>
      <c r="B1105" s="61"/>
      <c r="C1105" s="61"/>
      <c r="D1105" s="61"/>
      <c r="E1105" s="62"/>
      <c r="F1105" s="14"/>
      <c r="G1105" s="62"/>
      <c r="H1105" s="62"/>
      <c r="I1105" s="62"/>
      <c r="J1105" s="62"/>
      <c r="K1105" s="62"/>
    </row>
    <row r="1106" spans="1:11" ht="15.75">
      <c r="A1106" s="23" t="s">
        <v>2567</v>
      </c>
      <c r="B1106" s="9">
        <f>+B1075+B1079+B1086+B1091+B1097</f>
        <v>2175449400</v>
      </c>
      <c r="C1106" s="9"/>
      <c r="D1106" s="9">
        <f>+D1075+D1079+D1086+D1091+D1097</f>
        <v>1278534826</v>
      </c>
      <c r="E1106" s="43"/>
      <c r="F1106" s="10">
        <f>SUM(D1106/B1106)</f>
        <v>0.5877106707239433</v>
      </c>
      <c r="G1106" s="62"/>
      <c r="H1106" s="62"/>
      <c r="I1106" s="62"/>
      <c r="J1106" s="62"/>
      <c r="K1106" s="62"/>
    </row>
    <row r="1107" spans="1:6" ht="12.75">
      <c r="A1107" s="17"/>
      <c r="B1107" s="31"/>
      <c r="C1107" s="31"/>
      <c r="D1107" s="31"/>
      <c r="E1107" s="17"/>
      <c r="F1107" s="33"/>
    </row>
    <row r="1108" spans="1:6" ht="12.75">
      <c r="A1108" s="17"/>
      <c r="B1108" s="31"/>
      <c r="C1108" s="31"/>
      <c r="D1108" s="31"/>
      <c r="E1108" s="17"/>
      <c r="F1108" s="33"/>
    </row>
    <row r="1109" spans="1:6" ht="12.75">
      <c r="A1109" s="17" t="s">
        <v>602</v>
      </c>
      <c r="B1109" s="31" t="s">
        <v>603</v>
      </c>
      <c r="C1109" s="31"/>
      <c r="D1109" s="31"/>
      <c r="E1109" s="38" t="s">
        <v>604</v>
      </c>
      <c r="F1109" s="33"/>
    </row>
    <row r="1110" spans="1:6" ht="12.75">
      <c r="A1110" s="17" t="s">
        <v>605</v>
      </c>
      <c r="B1110" s="31" t="s">
        <v>603</v>
      </c>
      <c r="C1110" s="31"/>
      <c r="D1110" s="31"/>
      <c r="E1110" s="38" t="s">
        <v>604</v>
      </c>
      <c r="F1110" s="33"/>
    </row>
    <row r="1111" spans="1:6" ht="12.75">
      <c r="A1111" s="17"/>
      <c r="B1111" s="31"/>
      <c r="C1111" s="31"/>
      <c r="D1111" s="31"/>
      <c r="E1111" s="17"/>
      <c r="F1111" s="33"/>
    </row>
    <row r="1112" spans="1:6" ht="12.75">
      <c r="A1112" s="17"/>
      <c r="B1112" s="31"/>
      <c r="C1112" s="31"/>
      <c r="D1112" s="31"/>
      <c r="E1112" s="17"/>
      <c r="F1112" s="33"/>
    </row>
    <row r="1113" spans="1:6" ht="12.75">
      <c r="A1113" s="17"/>
      <c r="B1113" s="31"/>
      <c r="C1113" s="31"/>
      <c r="D1113" s="31"/>
      <c r="E1113" s="17"/>
      <c r="F1113" s="33"/>
    </row>
    <row r="1114" spans="1:6" ht="12.75">
      <c r="A1114" s="46" t="s">
        <v>606</v>
      </c>
      <c r="B1114" s="47"/>
      <c r="C1114" s="47"/>
      <c r="D1114" s="47"/>
      <c r="E1114" s="47"/>
      <c r="F1114" s="48"/>
    </row>
    <row r="1115" spans="1:6" ht="12.75">
      <c r="A1115" s="49"/>
      <c r="B1115" s="11"/>
      <c r="C1115" s="11"/>
      <c r="D1115" s="11"/>
      <c r="E1115" s="11"/>
      <c r="F1115" s="45"/>
    </row>
    <row r="1116" spans="1:6" ht="12.75">
      <c r="A1116" s="20" t="s">
        <v>1448</v>
      </c>
      <c r="B1116" s="5">
        <v>2002</v>
      </c>
      <c r="C1116" s="5" t="s">
        <v>1449</v>
      </c>
      <c r="D1116" s="5">
        <v>2002</v>
      </c>
      <c r="E1116" s="20"/>
      <c r="F1116" s="50"/>
    </row>
    <row r="1117" spans="1:6" ht="13.5" thickBot="1">
      <c r="A1117" s="51" t="s">
        <v>1450</v>
      </c>
      <c r="B1117" s="52" t="s">
        <v>1451</v>
      </c>
      <c r="C1117" s="51"/>
      <c r="D1117" s="51" t="s">
        <v>1452</v>
      </c>
      <c r="E1117" s="51"/>
      <c r="F1117" s="53" t="s">
        <v>1453</v>
      </c>
    </row>
    <row r="1118" spans="1:6" ht="12.75">
      <c r="A1118" s="11"/>
      <c r="B1118" s="13"/>
      <c r="C1118" s="13"/>
      <c r="D1118" s="13"/>
      <c r="E1118" s="11"/>
      <c r="F1118" s="45"/>
    </row>
    <row r="1119" spans="1:6" ht="12.75">
      <c r="A1119" s="8" t="s">
        <v>607</v>
      </c>
      <c r="B1119" s="37">
        <f>SUM(B1120:B1131)</f>
        <v>390600000</v>
      </c>
      <c r="C1119" s="37"/>
      <c r="D1119" s="37">
        <f>SUM(D1120:D1131)</f>
        <v>197711660</v>
      </c>
      <c r="E1119" s="39"/>
      <c r="F1119" s="10">
        <f aca="true" t="shared" si="34" ref="F1119:F1153">SUM(D1119/B1119)</f>
        <v>0.5061742447516641</v>
      </c>
    </row>
    <row r="1120" spans="1:6" ht="12.75">
      <c r="A1120" s="17" t="s">
        <v>2595</v>
      </c>
      <c r="B1120" s="31">
        <v>93676100</v>
      </c>
      <c r="C1120" s="31"/>
      <c r="D1120" s="31">
        <v>49703065</v>
      </c>
      <c r="E1120" s="17"/>
      <c r="F1120" s="14">
        <f t="shared" si="34"/>
        <v>0.5305842685594298</v>
      </c>
    </row>
    <row r="1121" spans="1:6" ht="12.75">
      <c r="A1121" s="17" t="s">
        <v>608</v>
      </c>
      <c r="B1121" s="31">
        <v>14833100</v>
      </c>
      <c r="C1121" s="31"/>
      <c r="D1121" s="31">
        <v>7437335</v>
      </c>
      <c r="E1121" s="17"/>
      <c r="F1121" s="14">
        <f t="shared" si="34"/>
        <v>0.5014012579973168</v>
      </c>
    </row>
    <row r="1122" spans="1:6" ht="12.75">
      <c r="A1122" s="17" t="s">
        <v>609</v>
      </c>
      <c r="B1122" s="31">
        <v>18070800</v>
      </c>
      <c r="C1122" s="31"/>
      <c r="D1122" s="31">
        <v>9443595</v>
      </c>
      <c r="E1122" s="17"/>
      <c r="F1122" s="14">
        <f t="shared" si="34"/>
        <v>0.5225886513048675</v>
      </c>
    </row>
    <row r="1123" spans="1:6" ht="12.75">
      <c r="A1123" s="17" t="s">
        <v>610</v>
      </c>
      <c r="B1123" s="31">
        <v>24939900</v>
      </c>
      <c r="C1123" s="31"/>
      <c r="D1123" s="31">
        <v>13143670</v>
      </c>
      <c r="E1123" s="17"/>
      <c r="F1123" s="14">
        <f t="shared" si="34"/>
        <v>0.5270137410334444</v>
      </c>
    </row>
    <row r="1124" spans="1:6" ht="12.75">
      <c r="A1124" s="17" t="s">
        <v>306</v>
      </c>
      <c r="B1124" s="31">
        <v>41559400</v>
      </c>
      <c r="C1124" s="31"/>
      <c r="D1124" s="31">
        <v>20335080</v>
      </c>
      <c r="E1124" s="17"/>
      <c r="F1124" s="14">
        <f t="shared" si="34"/>
        <v>0.4893015779823578</v>
      </c>
    </row>
    <row r="1125" spans="1:6" ht="12.75">
      <c r="A1125" s="17" t="s">
        <v>611</v>
      </c>
      <c r="B1125" s="31">
        <v>27547100</v>
      </c>
      <c r="C1125" s="31"/>
      <c r="D1125" s="31">
        <v>13192390</v>
      </c>
      <c r="E1125" s="17"/>
      <c r="F1125" s="14">
        <f t="shared" si="34"/>
        <v>0.47890304242551845</v>
      </c>
    </row>
    <row r="1126" spans="1:6" ht="12.75">
      <c r="A1126" s="17" t="s">
        <v>2332</v>
      </c>
      <c r="B1126" s="31">
        <v>13166900</v>
      </c>
      <c r="C1126" s="31"/>
      <c r="D1126" s="31">
        <v>6571050</v>
      </c>
      <c r="E1126" s="17"/>
      <c r="F1126" s="14">
        <f t="shared" si="34"/>
        <v>0.4990582445374386</v>
      </c>
    </row>
    <row r="1127" spans="1:6" ht="12.75">
      <c r="A1127" s="17" t="s">
        <v>2333</v>
      </c>
      <c r="B1127" s="31">
        <v>17033600</v>
      </c>
      <c r="C1127" s="31"/>
      <c r="D1127" s="31">
        <v>8822815</v>
      </c>
      <c r="E1127" s="17"/>
      <c r="F1127" s="14">
        <f t="shared" si="34"/>
        <v>0.517965374318993</v>
      </c>
    </row>
    <row r="1128" spans="1:6" ht="12.75">
      <c r="A1128" s="17" t="s">
        <v>2334</v>
      </c>
      <c r="B1128" s="31">
        <v>61862500</v>
      </c>
      <c r="C1128" s="31"/>
      <c r="D1128" s="31">
        <v>31232645</v>
      </c>
      <c r="E1128" s="17"/>
      <c r="F1128" s="14">
        <f t="shared" si="34"/>
        <v>0.5048720145483936</v>
      </c>
    </row>
    <row r="1129" spans="1:6" ht="12.75">
      <c r="A1129" s="17" t="s">
        <v>1058</v>
      </c>
      <c r="B1129" s="31">
        <v>41365800</v>
      </c>
      <c r="C1129" s="31"/>
      <c r="D1129" s="31">
        <v>20360685</v>
      </c>
      <c r="E1129" s="17"/>
      <c r="F1129" s="14">
        <f t="shared" si="34"/>
        <v>0.4922105942590256</v>
      </c>
    </row>
    <row r="1130" spans="1:6" ht="12.75">
      <c r="A1130" s="17" t="s">
        <v>2335</v>
      </c>
      <c r="B1130" s="31">
        <v>7427300</v>
      </c>
      <c r="C1130" s="31"/>
      <c r="D1130" s="31">
        <v>3378750</v>
      </c>
      <c r="E1130" s="17"/>
      <c r="F1130" s="14">
        <f t="shared" si="34"/>
        <v>0.45490959029526207</v>
      </c>
    </row>
    <row r="1131" spans="1:6" ht="12.75">
      <c r="A1131" s="17" t="s">
        <v>477</v>
      </c>
      <c r="B1131" s="31">
        <v>29117500</v>
      </c>
      <c r="C1131" s="31"/>
      <c r="D1131" s="31">
        <v>14090580</v>
      </c>
      <c r="E1131" s="17"/>
      <c r="F1131" s="14">
        <f t="shared" si="34"/>
        <v>0.48392135313814716</v>
      </c>
    </row>
    <row r="1132" spans="1:6" ht="12.75">
      <c r="A1132" s="8" t="s">
        <v>2336</v>
      </c>
      <c r="B1132" s="37">
        <f>SUM(B1133:B1137)</f>
        <v>681603000</v>
      </c>
      <c r="C1132" s="37"/>
      <c r="D1132" s="37">
        <f>SUM(D1133:D1137)</f>
        <v>353525645</v>
      </c>
      <c r="E1132" s="39"/>
      <c r="F1132" s="10">
        <f t="shared" si="34"/>
        <v>0.5186679709449635</v>
      </c>
    </row>
    <row r="1133" spans="1:6" ht="12.75">
      <c r="A1133" s="17" t="s">
        <v>2337</v>
      </c>
      <c r="B1133" s="31">
        <v>171405000</v>
      </c>
      <c r="C1133" s="31"/>
      <c r="D1133" s="31">
        <v>91703865</v>
      </c>
      <c r="E1133" s="17"/>
      <c r="F1133" s="14">
        <f t="shared" si="34"/>
        <v>0.535012776756804</v>
      </c>
    </row>
    <row r="1134" spans="1:6" ht="12.75">
      <c r="A1134" s="17" t="s">
        <v>631</v>
      </c>
      <c r="B1134" s="31">
        <v>124886900</v>
      </c>
      <c r="C1134" s="31"/>
      <c r="D1134" s="31">
        <v>60677955</v>
      </c>
      <c r="E1134" s="17"/>
      <c r="F1134" s="14">
        <f t="shared" si="34"/>
        <v>0.4858632490677565</v>
      </c>
    </row>
    <row r="1135" spans="1:6" ht="12.75">
      <c r="A1135" s="17" t="s">
        <v>2688</v>
      </c>
      <c r="B1135" s="31">
        <v>35680200</v>
      </c>
      <c r="C1135" s="31"/>
      <c r="D1135" s="31">
        <v>18724190</v>
      </c>
      <c r="E1135" s="17"/>
      <c r="F1135" s="14">
        <f t="shared" si="34"/>
        <v>0.5247781682838101</v>
      </c>
    </row>
    <row r="1136" spans="1:6" ht="12.75">
      <c r="A1136" s="17" t="s">
        <v>277</v>
      </c>
      <c r="B1136" s="31">
        <v>231962500</v>
      </c>
      <c r="C1136" s="31"/>
      <c r="D1136" s="31">
        <v>121779075</v>
      </c>
      <c r="E1136" s="17"/>
      <c r="F1136" s="14">
        <f t="shared" si="34"/>
        <v>0.5249946650859514</v>
      </c>
    </row>
    <row r="1137" spans="1:6" ht="12.75">
      <c r="A1137" s="17" t="s">
        <v>2338</v>
      </c>
      <c r="B1137" s="31">
        <v>117668400</v>
      </c>
      <c r="C1137" s="31"/>
      <c r="D1137" s="31">
        <v>60640560</v>
      </c>
      <c r="E1137" s="17"/>
      <c r="F1137" s="14">
        <f t="shared" si="34"/>
        <v>0.5153512752786644</v>
      </c>
    </row>
    <row r="1138" spans="1:6" ht="12.75">
      <c r="A1138" s="8" t="s">
        <v>2339</v>
      </c>
      <c r="B1138" s="37">
        <f>SUM(B1139:B1145)</f>
        <v>425129900</v>
      </c>
      <c r="C1138" s="37"/>
      <c r="D1138" s="37">
        <f>SUM(D1139:D1145)</f>
        <v>211282340</v>
      </c>
      <c r="E1138" s="39"/>
      <c r="F1138" s="10">
        <f t="shared" si="34"/>
        <v>0.4969830162498568</v>
      </c>
    </row>
    <row r="1139" spans="1:6" ht="12.75">
      <c r="A1139" s="17" t="s">
        <v>2340</v>
      </c>
      <c r="B1139" s="31">
        <v>41766300</v>
      </c>
      <c r="C1139" s="31"/>
      <c r="D1139" s="31">
        <v>21361735</v>
      </c>
      <c r="E1139" s="17"/>
      <c r="F1139" s="14">
        <f t="shared" si="34"/>
        <v>0.5114586400997934</v>
      </c>
    </row>
    <row r="1140" spans="1:6" ht="12.75">
      <c r="A1140" s="17" t="s">
        <v>626</v>
      </c>
      <c r="B1140" s="31">
        <v>73399500</v>
      </c>
      <c r="C1140" s="31"/>
      <c r="D1140" s="31">
        <v>37598035</v>
      </c>
      <c r="E1140" s="17"/>
      <c r="F1140" s="14">
        <f t="shared" si="34"/>
        <v>0.5122382986260124</v>
      </c>
    </row>
    <row r="1141" spans="1:6" ht="12.75">
      <c r="A1141" s="17" t="s">
        <v>627</v>
      </c>
      <c r="B1141" s="31">
        <v>48452300</v>
      </c>
      <c r="C1141" s="31"/>
      <c r="D1141" s="31">
        <v>25331500</v>
      </c>
      <c r="E1141" s="17"/>
      <c r="F1141" s="14">
        <f t="shared" si="34"/>
        <v>0.5228131585084712</v>
      </c>
    </row>
    <row r="1142" spans="1:6" ht="12.75">
      <c r="A1142" s="17" t="s">
        <v>628</v>
      </c>
      <c r="B1142" s="31">
        <v>45976600</v>
      </c>
      <c r="C1142" s="31"/>
      <c r="D1142" s="31">
        <v>22682060</v>
      </c>
      <c r="E1142" s="17"/>
      <c r="F1142" s="14">
        <f t="shared" si="34"/>
        <v>0.49333922038602246</v>
      </c>
    </row>
    <row r="1143" spans="1:6" ht="12.75">
      <c r="A1143" s="17" t="s">
        <v>629</v>
      </c>
      <c r="B1143" s="63">
        <v>24915300</v>
      </c>
      <c r="C1143" s="31"/>
      <c r="D1143" s="31">
        <v>13089335</v>
      </c>
      <c r="E1143" s="17"/>
      <c r="F1143" s="14">
        <f t="shared" si="34"/>
        <v>0.5253532969701348</v>
      </c>
    </row>
    <row r="1144" spans="1:6" ht="12.75">
      <c r="A1144" s="17" t="s">
        <v>2847</v>
      </c>
      <c r="B1144" s="31">
        <v>38818800</v>
      </c>
      <c r="C1144" s="31"/>
      <c r="D1144" s="31">
        <v>18776165</v>
      </c>
      <c r="E1144" s="17"/>
      <c r="F1144" s="14">
        <f t="shared" si="34"/>
        <v>0.48368741434562634</v>
      </c>
    </row>
    <row r="1145" spans="1:6" ht="12.75">
      <c r="A1145" s="17" t="s">
        <v>984</v>
      </c>
      <c r="B1145" s="31">
        <v>151801100</v>
      </c>
      <c r="C1145" s="31"/>
      <c r="D1145" s="31">
        <v>72443510</v>
      </c>
      <c r="E1145" s="17"/>
      <c r="F1145" s="14">
        <f t="shared" si="34"/>
        <v>0.4772265154863832</v>
      </c>
    </row>
    <row r="1146" spans="1:6" ht="12.75">
      <c r="A1146" s="8" t="s">
        <v>630</v>
      </c>
      <c r="B1146" s="37">
        <f>SUM(B1147:B1153)</f>
        <v>3359392800</v>
      </c>
      <c r="C1146" s="37"/>
      <c r="D1146" s="37">
        <f>SUM(D1147:D1153)</f>
        <v>1712574715</v>
      </c>
      <c r="E1146" s="39"/>
      <c r="F1146" s="10">
        <f t="shared" si="34"/>
        <v>0.5097869814449801</v>
      </c>
    </row>
    <row r="1147" spans="1:6" ht="12.75">
      <c r="A1147" s="17" t="s">
        <v>631</v>
      </c>
      <c r="B1147" s="31">
        <v>10541200</v>
      </c>
      <c r="C1147" s="31"/>
      <c r="D1147" s="31">
        <v>5885780</v>
      </c>
      <c r="E1147" s="31"/>
      <c r="F1147" s="14">
        <f t="shared" si="34"/>
        <v>0.5583595795545099</v>
      </c>
    </row>
    <row r="1148" spans="1:6" ht="12.75">
      <c r="A1148" s="17" t="s">
        <v>632</v>
      </c>
      <c r="B1148" s="31">
        <v>706327000</v>
      </c>
      <c r="C1148" s="31"/>
      <c r="D1148" s="31">
        <v>342542830</v>
      </c>
      <c r="E1148" s="31"/>
      <c r="F1148" s="14">
        <f t="shared" si="34"/>
        <v>0.48496352256108005</v>
      </c>
    </row>
    <row r="1149" spans="1:6" ht="12.75">
      <c r="A1149" s="17" t="s">
        <v>633</v>
      </c>
      <c r="B1149" s="31">
        <v>790527200</v>
      </c>
      <c r="C1149" s="31"/>
      <c r="D1149" s="31">
        <v>409842320</v>
      </c>
      <c r="E1149" s="31"/>
      <c r="F1149" s="14">
        <f t="shared" si="34"/>
        <v>0.51844176898657</v>
      </c>
    </row>
    <row r="1150" spans="1:6" ht="12.75">
      <c r="A1150" s="17" t="s">
        <v>634</v>
      </c>
      <c r="B1150" s="31">
        <v>107550400</v>
      </c>
      <c r="C1150" s="31"/>
      <c r="D1150" s="31">
        <v>55722795</v>
      </c>
      <c r="E1150" s="31"/>
      <c r="F1150" s="14">
        <f t="shared" si="34"/>
        <v>0.5181086727710915</v>
      </c>
    </row>
    <row r="1151" spans="1:6" ht="12.75">
      <c r="A1151" s="17" t="s">
        <v>635</v>
      </c>
      <c r="B1151" s="31">
        <v>265238100</v>
      </c>
      <c r="C1151" s="31"/>
      <c r="D1151" s="31">
        <v>141095660</v>
      </c>
      <c r="E1151" s="31"/>
      <c r="F1151" s="14">
        <f t="shared" si="34"/>
        <v>0.5319584931425764</v>
      </c>
    </row>
    <row r="1152" spans="1:6" ht="12.75">
      <c r="A1152" s="17" t="s">
        <v>636</v>
      </c>
      <c r="B1152" s="31">
        <v>576795600</v>
      </c>
      <c r="C1152" s="31"/>
      <c r="D1152" s="31">
        <v>282982320</v>
      </c>
      <c r="E1152" s="31"/>
      <c r="F1152" s="14">
        <f t="shared" si="34"/>
        <v>0.49061109342720366</v>
      </c>
    </row>
    <row r="1153" spans="1:6" ht="12.75">
      <c r="A1153" s="17" t="s">
        <v>637</v>
      </c>
      <c r="B1153" s="31">
        <v>902413300</v>
      </c>
      <c r="C1153" s="31"/>
      <c r="D1153" s="31">
        <v>474503010</v>
      </c>
      <c r="E1153" s="31"/>
      <c r="F1153" s="14">
        <f t="shared" si="34"/>
        <v>0.525815621290156</v>
      </c>
    </row>
    <row r="1154" spans="1:6" ht="12.75">
      <c r="A1154" s="17"/>
      <c r="B1154" s="17"/>
      <c r="C1154" s="17"/>
      <c r="D1154" s="17"/>
      <c r="E1154" s="17"/>
      <c r="F1154" s="14"/>
    </row>
    <row r="1155" spans="1:6" ht="12.75">
      <c r="A1155" s="17"/>
      <c r="B1155" s="17"/>
      <c r="C1155" s="17"/>
      <c r="D1155" s="17"/>
      <c r="E1155" s="17"/>
      <c r="F1155" s="14"/>
    </row>
    <row r="1156" spans="1:6" ht="15.75">
      <c r="A1156" s="23" t="s">
        <v>2567</v>
      </c>
      <c r="B1156" s="37">
        <f>+B1119+B1132+B1138+B1146</f>
        <v>4856725700</v>
      </c>
      <c r="C1156" s="37"/>
      <c r="D1156" s="37">
        <f>+D1119+D1132+D1138+D1146</f>
        <v>2475094360</v>
      </c>
      <c r="E1156" s="39"/>
      <c r="F1156" s="10">
        <f>SUM(D1156/B1156)</f>
        <v>0.5096220196252796</v>
      </c>
    </row>
    <row r="1157" spans="1:6" ht="12.75">
      <c r="A1157" s="17"/>
      <c r="B1157" s="17"/>
      <c r="C1157" s="17"/>
      <c r="D1157" s="17"/>
      <c r="E1157" s="17"/>
      <c r="F1157" s="14"/>
    </row>
    <row r="1158" spans="1:6" ht="12.75">
      <c r="A1158" s="17" t="s">
        <v>638</v>
      </c>
      <c r="B1158" s="64" t="s">
        <v>639</v>
      </c>
      <c r="C1158" s="64"/>
      <c r="D1158" s="17"/>
      <c r="E1158" s="38"/>
      <c r="F1158" s="14"/>
    </row>
    <row r="1159" spans="1:6" ht="12.75">
      <c r="A1159" s="17" t="s">
        <v>640</v>
      </c>
      <c r="B1159" s="64" t="s">
        <v>1530</v>
      </c>
      <c r="C1159" s="64"/>
      <c r="D1159" s="17"/>
      <c r="E1159" s="17"/>
      <c r="F1159" s="38" t="s">
        <v>1531</v>
      </c>
    </row>
    <row r="1160" spans="1:6" ht="12.75">
      <c r="A1160" s="17" t="s">
        <v>1532</v>
      </c>
      <c r="B1160" s="64" t="s">
        <v>1530</v>
      </c>
      <c r="C1160" s="64"/>
      <c r="D1160" s="17"/>
      <c r="E1160" s="17"/>
      <c r="F1160" s="38" t="s">
        <v>1531</v>
      </c>
    </row>
    <row r="1161" spans="1:6" ht="12.75">
      <c r="A1161" s="17" t="s">
        <v>1533</v>
      </c>
      <c r="B1161" s="64" t="s">
        <v>1530</v>
      </c>
      <c r="C1161" s="64"/>
      <c r="D1161" s="17"/>
      <c r="E1161" s="17"/>
      <c r="F1161" s="38" t="s">
        <v>1531</v>
      </c>
    </row>
    <row r="1162" spans="1:6" ht="12.75">
      <c r="A1162" s="17" t="s">
        <v>1534</v>
      </c>
      <c r="B1162" s="17" t="s">
        <v>1535</v>
      </c>
      <c r="C1162" s="17"/>
      <c r="D1162" s="17"/>
      <c r="E1162" s="17"/>
      <c r="F1162" s="38" t="s">
        <v>1536</v>
      </c>
    </row>
    <row r="1163" spans="1:6" ht="12.75">
      <c r="A1163" s="17" t="s">
        <v>1537</v>
      </c>
      <c r="B1163" s="17" t="s">
        <v>1535</v>
      </c>
      <c r="C1163" s="17"/>
      <c r="D1163" s="17"/>
      <c r="E1163" s="17"/>
      <c r="F1163" s="38" t="s">
        <v>1536</v>
      </c>
    </row>
    <row r="1164" spans="1:6" ht="12.75">
      <c r="A1164" s="17"/>
      <c r="B1164" s="17"/>
      <c r="C1164" s="17"/>
      <c r="D1164" s="17"/>
      <c r="E1164" s="17"/>
      <c r="F1164" s="33"/>
    </row>
    <row r="1165" spans="1:6" ht="12.75">
      <c r="A1165" s="17"/>
      <c r="B1165" s="17"/>
      <c r="C1165" s="17"/>
      <c r="D1165" s="17"/>
      <c r="E1165" s="17"/>
      <c r="F1165" s="33"/>
    </row>
    <row r="1166" spans="1:6" ht="12.75">
      <c r="A1166" s="17"/>
      <c r="B1166" s="17"/>
      <c r="C1166" s="17"/>
      <c r="D1166" s="17"/>
      <c r="E1166" s="17"/>
      <c r="F1166" s="33"/>
    </row>
    <row r="1167" spans="1:6" ht="12.75">
      <c r="A1167" s="17"/>
      <c r="B1167" s="17"/>
      <c r="C1167" s="17"/>
      <c r="D1167" s="17"/>
      <c r="E1167" s="17"/>
      <c r="F1167" s="33"/>
    </row>
    <row r="1168" spans="1:6" ht="12.75">
      <c r="A1168" s="46" t="s">
        <v>1538</v>
      </c>
      <c r="B1168" s="47"/>
      <c r="C1168" s="47"/>
      <c r="D1168" s="47"/>
      <c r="E1168" s="47"/>
      <c r="F1168" s="48"/>
    </row>
    <row r="1169" spans="1:6" ht="12.75">
      <c r="A1169" s="49"/>
      <c r="B1169" s="11"/>
      <c r="C1169" s="11"/>
      <c r="D1169" s="11"/>
      <c r="E1169" s="11"/>
      <c r="F1169" s="45"/>
    </row>
    <row r="1170" spans="1:6" ht="12.75">
      <c r="A1170" s="20" t="s">
        <v>1448</v>
      </c>
      <c r="B1170" s="5">
        <v>2002</v>
      </c>
      <c r="C1170" s="5" t="s">
        <v>1449</v>
      </c>
      <c r="D1170" s="5">
        <v>2002</v>
      </c>
      <c r="E1170" s="20"/>
      <c r="F1170" s="50"/>
    </row>
    <row r="1171" spans="1:6" ht="13.5" thickBot="1">
      <c r="A1171" s="51" t="s">
        <v>1450</v>
      </c>
      <c r="B1171" s="52" t="s">
        <v>1451</v>
      </c>
      <c r="C1171" s="51"/>
      <c r="D1171" s="51" t="s">
        <v>1452</v>
      </c>
      <c r="E1171" s="51"/>
      <c r="F1171" s="53" t="s">
        <v>1453</v>
      </c>
    </row>
    <row r="1172" spans="1:6" ht="12.75">
      <c r="A1172" s="11"/>
      <c r="B1172" s="13"/>
      <c r="C1172" s="13"/>
      <c r="D1172" s="13"/>
      <c r="E1172" s="11"/>
      <c r="F1172" s="58"/>
    </row>
    <row r="1173" spans="1:6" ht="12.75">
      <c r="A1173" s="8" t="s">
        <v>1539</v>
      </c>
      <c r="B1173" s="37">
        <f>SUM(B1174:B1180)</f>
        <v>1263777200</v>
      </c>
      <c r="C1173" s="37"/>
      <c r="D1173" s="37">
        <f>SUM(D1174:D1180)</f>
        <v>1305618758</v>
      </c>
      <c r="E1173" s="39"/>
      <c r="F1173" s="10">
        <f aca="true" t="shared" si="35" ref="F1173:F1217">SUM(D1173/B1173)</f>
        <v>1.0331083342855054</v>
      </c>
    </row>
    <row r="1174" spans="1:6" ht="12.75">
      <c r="A1174" s="17" t="s">
        <v>1540</v>
      </c>
      <c r="B1174" s="31">
        <v>44896900</v>
      </c>
      <c r="C1174" s="31"/>
      <c r="D1174" s="31">
        <v>38219050</v>
      </c>
      <c r="E1174" s="17"/>
      <c r="F1174" s="14">
        <f t="shared" si="35"/>
        <v>0.851262559330377</v>
      </c>
    </row>
    <row r="1175" spans="1:6" ht="12.75">
      <c r="A1175" s="17" t="s">
        <v>2687</v>
      </c>
      <c r="B1175" s="31">
        <v>229236400</v>
      </c>
      <c r="C1175" s="31"/>
      <c r="D1175" s="31">
        <v>244054638</v>
      </c>
      <c r="E1175" s="17"/>
      <c r="F1175" s="14">
        <f t="shared" si="35"/>
        <v>1.0646417322903343</v>
      </c>
    </row>
    <row r="1176" spans="1:6" ht="12.75">
      <c r="A1176" s="17" t="s">
        <v>1541</v>
      </c>
      <c r="B1176" s="31">
        <v>201660100</v>
      </c>
      <c r="C1176" s="31"/>
      <c r="D1176" s="31">
        <v>202560530</v>
      </c>
      <c r="E1176" s="17"/>
      <c r="F1176" s="14">
        <f t="shared" si="35"/>
        <v>1.004465087540867</v>
      </c>
    </row>
    <row r="1177" spans="1:6" ht="12.75">
      <c r="A1177" s="17" t="s">
        <v>1542</v>
      </c>
      <c r="B1177" s="31">
        <v>288269200</v>
      </c>
      <c r="C1177" s="31"/>
      <c r="D1177" s="31">
        <v>298898260</v>
      </c>
      <c r="E1177" s="17"/>
      <c r="F1177" s="14">
        <f t="shared" si="35"/>
        <v>1.0368719932618538</v>
      </c>
    </row>
    <row r="1178" spans="1:6" ht="12.75">
      <c r="A1178" s="17" t="s">
        <v>1543</v>
      </c>
      <c r="B1178" s="31">
        <v>225799800</v>
      </c>
      <c r="C1178" s="31"/>
      <c r="D1178" s="31">
        <v>240958200</v>
      </c>
      <c r="E1178" s="17"/>
      <c r="F1178" s="14">
        <f t="shared" si="35"/>
        <v>1.0671320346607924</v>
      </c>
    </row>
    <row r="1179" spans="1:6" ht="12.75">
      <c r="A1179" s="17" t="s">
        <v>2847</v>
      </c>
      <c r="B1179" s="31">
        <v>197333600</v>
      </c>
      <c r="C1179" s="31"/>
      <c r="D1179" s="31">
        <v>194435870</v>
      </c>
      <c r="E1179" s="17"/>
      <c r="F1179" s="14">
        <f t="shared" si="35"/>
        <v>0.985315577276247</v>
      </c>
    </row>
    <row r="1180" spans="1:6" ht="12.75">
      <c r="A1180" s="17" t="s">
        <v>1544</v>
      </c>
      <c r="B1180" s="31">
        <v>76581200</v>
      </c>
      <c r="C1180" s="31"/>
      <c r="D1180" s="31">
        <v>86492210</v>
      </c>
      <c r="E1180" s="17"/>
      <c r="F1180" s="14">
        <f t="shared" si="35"/>
        <v>1.1294183167670395</v>
      </c>
    </row>
    <row r="1181" spans="1:6" ht="12.75">
      <c r="A1181" s="8" t="s">
        <v>1545</v>
      </c>
      <c r="B1181" s="37">
        <f>SUM(B1182:B1190)</f>
        <v>1979407200</v>
      </c>
      <c r="C1181" s="37"/>
      <c r="D1181" s="37">
        <f>SUM(D1182:D1190)</f>
        <v>2174872557</v>
      </c>
      <c r="E1181" s="39"/>
      <c r="F1181" s="10">
        <f t="shared" si="35"/>
        <v>1.0987494422572577</v>
      </c>
    </row>
    <row r="1182" spans="1:6" ht="12.75">
      <c r="A1182" s="17" t="s">
        <v>1546</v>
      </c>
      <c r="B1182" s="31">
        <v>527645200</v>
      </c>
      <c r="C1182" s="31"/>
      <c r="D1182" s="31">
        <v>584375850</v>
      </c>
      <c r="E1182" s="17"/>
      <c r="F1182" s="14">
        <f t="shared" si="35"/>
        <v>1.1075166608167761</v>
      </c>
    </row>
    <row r="1183" spans="1:6" ht="12.75">
      <c r="A1183" s="17" t="s">
        <v>1547</v>
      </c>
      <c r="B1183" s="31">
        <v>191306600</v>
      </c>
      <c r="C1183" s="31"/>
      <c r="D1183" s="31">
        <v>219855860</v>
      </c>
      <c r="E1183" s="17"/>
      <c r="F1183" s="14">
        <f t="shared" si="35"/>
        <v>1.149233011302276</v>
      </c>
    </row>
    <row r="1184" spans="1:6" ht="12.75">
      <c r="A1184" s="17" t="s">
        <v>1548</v>
      </c>
      <c r="B1184" s="31">
        <v>234326900</v>
      </c>
      <c r="C1184" s="31"/>
      <c r="D1184" s="31">
        <v>253983140</v>
      </c>
      <c r="E1184" s="17"/>
      <c r="F1184" s="14">
        <f t="shared" si="35"/>
        <v>1.0838838392007064</v>
      </c>
    </row>
    <row r="1185" spans="1:6" ht="12.75">
      <c r="A1185" s="17" t="s">
        <v>1549</v>
      </c>
      <c r="B1185" s="31">
        <v>19494200</v>
      </c>
      <c r="C1185" s="31"/>
      <c r="D1185" s="31">
        <v>13413640</v>
      </c>
      <c r="E1185" s="17"/>
      <c r="F1185" s="14">
        <f t="shared" si="35"/>
        <v>0.6880836351325009</v>
      </c>
    </row>
    <row r="1186" spans="1:6" ht="12.75">
      <c r="A1186" s="17" t="s">
        <v>1550</v>
      </c>
      <c r="B1186" s="31">
        <v>103201200</v>
      </c>
      <c r="C1186" s="31"/>
      <c r="D1186" s="31">
        <v>110105130</v>
      </c>
      <c r="E1186" s="17"/>
      <c r="F1186" s="14">
        <f t="shared" si="35"/>
        <v>1.0668977686305974</v>
      </c>
    </row>
    <row r="1187" spans="1:6" ht="12.75">
      <c r="A1187" s="17" t="s">
        <v>1551</v>
      </c>
      <c r="B1187" s="31">
        <v>43190100</v>
      </c>
      <c r="C1187" s="31"/>
      <c r="D1187" s="31">
        <v>50673830</v>
      </c>
      <c r="E1187" s="17"/>
      <c r="F1187" s="14">
        <f t="shared" si="35"/>
        <v>1.1732741994114393</v>
      </c>
    </row>
    <row r="1188" spans="1:6" ht="12.75">
      <c r="A1188" s="17" t="s">
        <v>2613</v>
      </c>
      <c r="B1188" s="31">
        <v>211997100</v>
      </c>
      <c r="C1188" s="31"/>
      <c r="D1188" s="31">
        <v>226705702</v>
      </c>
      <c r="E1188" s="17"/>
      <c r="F1188" s="14">
        <f t="shared" si="35"/>
        <v>1.0693811471949382</v>
      </c>
    </row>
    <row r="1189" spans="1:6" ht="12.75">
      <c r="A1189" s="17" t="s">
        <v>1552</v>
      </c>
      <c r="B1189" s="31">
        <v>342661600</v>
      </c>
      <c r="C1189" s="31"/>
      <c r="D1189" s="31">
        <v>381347125</v>
      </c>
      <c r="E1189" s="17"/>
      <c r="F1189" s="14">
        <f t="shared" si="35"/>
        <v>1.1128971702694437</v>
      </c>
    </row>
    <row r="1190" spans="1:6" ht="12.75">
      <c r="A1190" s="17" t="s">
        <v>1553</v>
      </c>
      <c r="B1190" s="31">
        <v>305584300</v>
      </c>
      <c r="C1190" s="31"/>
      <c r="D1190" s="31">
        <v>334412280</v>
      </c>
      <c r="E1190" s="17"/>
      <c r="F1190" s="14">
        <f t="shared" si="35"/>
        <v>1.0943372418020167</v>
      </c>
    </row>
    <row r="1191" spans="1:6" ht="12.75">
      <c r="A1191" s="8" t="s">
        <v>1554</v>
      </c>
      <c r="B1191" s="37">
        <f>SUM(B1192:B1199)</f>
        <v>3628709200</v>
      </c>
      <c r="C1191" s="37"/>
      <c r="D1191" s="37">
        <f>SUM(D1192:D1199)</f>
        <v>3879946835</v>
      </c>
      <c r="E1191" s="39"/>
      <c r="F1191" s="10">
        <f t="shared" si="35"/>
        <v>1.0692360895163493</v>
      </c>
    </row>
    <row r="1192" spans="1:6" ht="12.75">
      <c r="A1192" s="17" t="s">
        <v>1555</v>
      </c>
      <c r="B1192" s="31">
        <v>293363600</v>
      </c>
      <c r="C1192" s="31"/>
      <c r="D1192" s="31">
        <v>317637510</v>
      </c>
      <c r="E1192" s="17"/>
      <c r="F1192" s="14">
        <f t="shared" si="35"/>
        <v>1.0827434282917172</v>
      </c>
    </row>
    <row r="1193" spans="1:6" ht="12.75">
      <c r="A1193" s="17" t="s">
        <v>1556</v>
      </c>
      <c r="B1193" s="31">
        <v>325958400</v>
      </c>
      <c r="C1193" s="31"/>
      <c r="D1193" s="31">
        <v>351031620</v>
      </c>
      <c r="E1193" s="17"/>
      <c r="F1193" s="14">
        <f t="shared" si="35"/>
        <v>1.076921533545385</v>
      </c>
    </row>
    <row r="1194" spans="1:6" ht="12.75">
      <c r="A1194" s="17" t="s">
        <v>1557</v>
      </c>
      <c r="B1194" s="31">
        <v>256925800</v>
      </c>
      <c r="C1194" s="31"/>
      <c r="D1194" s="31">
        <v>271620010</v>
      </c>
      <c r="E1194" s="17"/>
      <c r="F1194" s="14">
        <f t="shared" si="35"/>
        <v>1.057192426762902</v>
      </c>
    </row>
    <row r="1195" spans="1:6" ht="12.75">
      <c r="A1195" s="17" t="s">
        <v>674</v>
      </c>
      <c r="B1195" s="31">
        <v>467295400</v>
      </c>
      <c r="C1195" s="31"/>
      <c r="D1195" s="31">
        <v>501942485</v>
      </c>
      <c r="E1195" s="17"/>
      <c r="F1195" s="14">
        <f t="shared" si="35"/>
        <v>1.0741438606072304</v>
      </c>
    </row>
    <row r="1196" spans="1:6" ht="12.75">
      <c r="A1196" s="17" t="s">
        <v>675</v>
      </c>
      <c r="B1196" s="31">
        <v>1213003600</v>
      </c>
      <c r="C1196" s="31"/>
      <c r="D1196" s="31">
        <v>1317180380</v>
      </c>
      <c r="E1196" s="17"/>
      <c r="F1196" s="14">
        <f t="shared" si="35"/>
        <v>1.085883323017343</v>
      </c>
    </row>
    <row r="1197" spans="1:6" ht="12.75">
      <c r="A1197" s="17" t="s">
        <v>676</v>
      </c>
      <c r="B1197" s="31">
        <v>210594400</v>
      </c>
      <c r="C1197" s="31"/>
      <c r="D1197" s="31">
        <v>211791160</v>
      </c>
      <c r="E1197" s="17"/>
      <c r="F1197" s="14">
        <f t="shared" si="35"/>
        <v>1.0056827721914732</v>
      </c>
    </row>
    <row r="1198" spans="1:6" ht="12.75">
      <c r="A1198" s="17" t="s">
        <v>677</v>
      </c>
      <c r="B1198" s="31">
        <v>524067900</v>
      </c>
      <c r="C1198" s="31"/>
      <c r="D1198" s="31">
        <v>574004160</v>
      </c>
      <c r="E1198" s="17"/>
      <c r="F1198" s="14">
        <f t="shared" si="35"/>
        <v>1.09528585895072</v>
      </c>
    </row>
    <row r="1199" spans="1:6" ht="12.75">
      <c r="A1199" s="17" t="s">
        <v>678</v>
      </c>
      <c r="B1199" s="31">
        <v>337500100</v>
      </c>
      <c r="C1199" s="31"/>
      <c r="D1199" s="31">
        <v>334739510</v>
      </c>
      <c r="E1199" s="17"/>
      <c r="F1199" s="14">
        <f t="shared" si="35"/>
        <v>0.9918204764976366</v>
      </c>
    </row>
    <row r="1200" spans="1:6" ht="12.75">
      <c r="A1200" s="8" t="s">
        <v>679</v>
      </c>
      <c r="B1200" s="37">
        <f>SUM(B1201:B1204)</f>
        <v>2787715800</v>
      </c>
      <c r="C1200" s="37"/>
      <c r="D1200" s="37">
        <f>SUM(D1201:D1204)</f>
        <v>2946288295</v>
      </c>
      <c r="E1200" s="39"/>
      <c r="F1200" s="10">
        <f t="shared" si="35"/>
        <v>1.0568825900402044</v>
      </c>
    </row>
    <row r="1201" spans="1:6" ht="12.75">
      <c r="A1201" s="17" t="s">
        <v>680</v>
      </c>
      <c r="B1201" s="31">
        <v>475236400</v>
      </c>
      <c r="C1201" s="31"/>
      <c r="D1201" s="31">
        <v>471711180</v>
      </c>
      <c r="E1201" s="17"/>
      <c r="F1201" s="14">
        <f t="shared" si="35"/>
        <v>0.9925821759444352</v>
      </c>
    </row>
    <row r="1202" spans="1:6" ht="12.75">
      <c r="A1202" s="17" t="s">
        <v>1570</v>
      </c>
      <c r="B1202" s="31">
        <v>1061965000</v>
      </c>
      <c r="C1202" s="31"/>
      <c r="D1202" s="31">
        <v>1221062865</v>
      </c>
      <c r="E1202" s="17"/>
      <c r="F1202" s="14">
        <f t="shared" si="35"/>
        <v>1.1498146031178051</v>
      </c>
    </row>
    <row r="1203" spans="1:6" ht="12.75">
      <c r="A1203" s="17" t="s">
        <v>1571</v>
      </c>
      <c r="B1203" s="31">
        <v>179569300</v>
      </c>
      <c r="C1203" s="31"/>
      <c r="D1203" s="31">
        <v>193964900</v>
      </c>
      <c r="E1203" s="17"/>
      <c r="F1203" s="14">
        <f t="shared" si="35"/>
        <v>1.080167378276799</v>
      </c>
    </row>
    <row r="1204" spans="1:6" ht="12.75">
      <c r="A1204" s="17" t="s">
        <v>1572</v>
      </c>
      <c r="B1204" s="31">
        <v>1070945100</v>
      </c>
      <c r="C1204" s="31"/>
      <c r="D1204" s="31">
        <v>1059549350</v>
      </c>
      <c r="E1204" s="17"/>
      <c r="F1204" s="14">
        <f t="shared" si="35"/>
        <v>0.9893591650963247</v>
      </c>
    </row>
    <row r="1205" spans="1:6" ht="12.75">
      <c r="A1205" s="8" t="s">
        <v>1573</v>
      </c>
      <c r="B1205" s="37">
        <f>SUM(B1206:B1209)</f>
        <v>1506413500</v>
      </c>
      <c r="C1205" s="37"/>
      <c r="D1205" s="37">
        <f>SUM(D1206:D1209)</f>
        <v>1594757660</v>
      </c>
      <c r="E1205" s="39"/>
      <c r="F1205" s="10">
        <f t="shared" si="35"/>
        <v>1.058645358661483</v>
      </c>
    </row>
    <row r="1206" spans="1:6" ht="12.75">
      <c r="A1206" s="17" t="s">
        <v>1574</v>
      </c>
      <c r="B1206" s="31">
        <v>115731000</v>
      </c>
      <c r="C1206" s="31"/>
      <c r="D1206" s="31">
        <v>119756100</v>
      </c>
      <c r="E1206" s="17"/>
      <c r="F1206" s="14">
        <f t="shared" si="35"/>
        <v>1.0347797910672163</v>
      </c>
    </row>
    <row r="1207" spans="1:6" ht="12.75">
      <c r="A1207" s="17" t="s">
        <v>1575</v>
      </c>
      <c r="B1207" s="31">
        <v>188165900</v>
      </c>
      <c r="C1207" s="31"/>
      <c r="D1207" s="31">
        <v>212370300</v>
      </c>
      <c r="E1207" s="17"/>
      <c r="F1207" s="14">
        <f t="shared" si="35"/>
        <v>1.1286332964687014</v>
      </c>
    </row>
    <row r="1208" spans="1:6" ht="12.75">
      <c r="A1208" s="17" t="s">
        <v>1576</v>
      </c>
      <c r="B1208" s="31">
        <v>578298900</v>
      </c>
      <c r="C1208" s="31"/>
      <c r="D1208" s="31">
        <v>608101640</v>
      </c>
      <c r="E1208" s="17"/>
      <c r="F1208" s="14">
        <f t="shared" si="35"/>
        <v>1.0515351836221718</v>
      </c>
    </row>
    <row r="1209" spans="1:6" ht="12.75">
      <c r="A1209" s="17" t="s">
        <v>1577</v>
      </c>
      <c r="B1209" s="31">
        <v>624217700</v>
      </c>
      <c r="C1209" s="31"/>
      <c r="D1209" s="31">
        <v>654529620</v>
      </c>
      <c r="E1209" s="17"/>
      <c r="F1209" s="14">
        <f t="shared" si="35"/>
        <v>1.0485598533973004</v>
      </c>
    </row>
    <row r="1210" spans="1:6" ht="12.75">
      <c r="A1210" s="8" t="s">
        <v>1578</v>
      </c>
      <c r="B1210" s="37">
        <f>SUM(B1211:B1219)</f>
        <v>696208700</v>
      </c>
      <c r="C1210" s="37"/>
      <c r="D1210" s="37">
        <f>SUM(D1211:D1219)</f>
        <v>726313490</v>
      </c>
      <c r="E1210" s="39"/>
      <c r="F1210" s="10">
        <f t="shared" si="35"/>
        <v>1.0432410425207268</v>
      </c>
    </row>
    <row r="1211" spans="1:6" ht="12.75">
      <c r="A1211" s="17" t="s">
        <v>2467</v>
      </c>
      <c r="B1211" s="31">
        <v>36813100</v>
      </c>
      <c r="C1211" s="31"/>
      <c r="D1211" s="31">
        <v>40941970</v>
      </c>
      <c r="E1211" s="17"/>
      <c r="F1211" s="14">
        <f t="shared" si="35"/>
        <v>1.1121576286702288</v>
      </c>
    </row>
    <row r="1212" spans="1:6" ht="12.75">
      <c r="A1212" s="17" t="s">
        <v>2468</v>
      </c>
      <c r="B1212" s="31">
        <v>84068500</v>
      </c>
      <c r="C1212" s="31"/>
      <c r="D1212" s="31">
        <v>71192890</v>
      </c>
      <c r="E1212" s="17"/>
      <c r="F1212" s="14">
        <f t="shared" si="35"/>
        <v>0.846843823786555</v>
      </c>
    </row>
    <row r="1213" spans="1:6" ht="12.75">
      <c r="A1213" s="17" t="s">
        <v>2715</v>
      </c>
      <c r="B1213" s="31">
        <v>74757100</v>
      </c>
      <c r="C1213" s="31"/>
      <c r="D1213" s="31">
        <v>80096710</v>
      </c>
      <c r="E1213" s="17"/>
      <c r="F1213" s="14">
        <f t="shared" si="35"/>
        <v>1.0714261254114994</v>
      </c>
    </row>
    <row r="1214" spans="1:6" ht="12.75">
      <c r="A1214" s="17" t="s">
        <v>2469</v>
      </c>
      <c r="B1214" s="31">
        <v>106456000</v>
      </c>
      <c r="C1214" s="31"/>
      <c r="D1214" s="31">
        <v>121395930</v>
      </c>
      <c r="E1214" s="17"/>
      <c r="F1214" s="14">
        <f t="shared" si="35"/>
        <v>1.14033901330127</v>
      </c>
    </row>
    <row r="1215" spans="1:6" ht="12.75">
      <c r="A1215" s="17" t="s">
        <v>2470</v>
      </c>
      <c r="B1215" s="31">
        <v>110438700</v>
      </c>
      <c r="C1215" s="31"/>
      <c r="D1215" s="31">
        <v>109200730</v>
      </c>
      <c r="E1215" s="17"/>
      <c r="F1215" s="14">
        <f t="shared" si="35"/>
        <v>0.988790433063772</v>
      </c>
    </row>
    <row r="1216" spans="1:6" ht="12.75">
      <c r="A1216" s="17" t="s">
        <v>2471</v>
      </c>
      <c r="B1216" s="31">
        <v>130500300</v>
      </c>
      <c r="C1216" s="31"/>
      <c r="D1216" s="31">
        <v>130296360</v>
      </c>
      <c r="E1216" s="17"/>
      <c r="F1216" s="14">
        <f t="shared" si="35"/>
        <v>0.9984372449718506</v>
      </c>
    </row>
    <row r="1217" spans="1:6" ht="12.75">
      <c r="A1217" s="17" t="s">
        <v>2472</v>
      </c>
      <c r="B1217" s="31">
        <v>31996400</v>
      </c>
      <c r="C1217" s="31"/>
      <c r="D1217" s="31">
        <v>38103000</v>
      </c>
      <c r="E1217" s="17"/>
      <c r="F1217" s="14">
        <f t="shared" si="35"/>
        <v>1.1908527209311048</v>
      </c>
    </row>
    <row r="1218" spans="1:6" ht="12.75">
      <c r="A1218" s="40" t="s">
        <v>1109</v>
      </c>
      <c r="B1218" s="31"/>
      <c r="C1218" s="31"/>
      <c r="D1218" s="31"/>
      <c r="E1218" s="17"/>
      <c r="F1218" s="14"/>
    </row>
    <row r="1219" spans="1:6" ht="12.75">
      <c r="A1219" s="17" t="s">
        <v>1550</v>
      </c>
      <c r="B1219" s="31">
        <v>121178600</v>
      </c>
      <c r="C1219" s="31"/>
      <c r="D1219" s="31">
        <v>135085900</v>
      </c>
      <c r="E1219" s="17"/>
      <c r="F1219" s="14">
        <f>SUM(D1219/B1219)</f>
        <v>1.11476696380384</v>
      </c>
    </row>
    <row r="1220" spans="1:6" ht="12.75">
      <c r="A1220" s="40" t="s">
        <v>1109</v>
      </c>
      <c r="B1220" s="31"/>
      <c r="C1220" s="31"/>
      <c r="D1220" s="31"/>
      <c r="E1220" s="17"/>
      <c r="F1220" s="14"/>
    </row>
    <row r="1221" spans="1:6" ht="12.75">
      <c r="A1221" s="17"/>
      <c r="B1221" s="31"/>
      <c r="C1221" s="31"/>
      <c r="D1221" s="31"/>
      <c r="E1221" s="17"/>
      <c r="F1221" s="33"/>
    </row>
    <row r="1222" spans="1:6" ht="12.75">
      <c r="A1222" s="17"/>
      <c r="B1222" s="31"/>
      <c r="C1222" s="31"/>
      <c r="D1222" s="31"/>
      <c r="E1222" s="17"/>
      <c r="F1222" s="33"/>
    </row>
    <row r="1223" spans="1:6" ht="12.75">
      <c r="A1223" s="17"/>
      <c r="B1223" s="17"/>
      <c r="C1223" s="17"/>
      <c r="D1223" s="17"/>
      <c r="E1223" s="17"/>
      <c r="F1223" s="33"/>
    </row>
    <row r="1224" spans="1:6" ht="12.75">
      <c r="A1224" s="46" t="s">
        <v>1538</v>
      </c>
      <c r="B1224" s="47"/>
      <c r="C1224" s="47"/>
      <c r="D1224" s="47"/>
      <c r="E1224" s="47"/>
      <c r="F1224" s="48"/>
    </row>
    <row r="1225" spans="1:6" ht="12.75">
      <c r="A1225" s="49"/>
      <c r="B1225" s="11"/>
      <c r="C1225" s="11"/>
      <c r="D1225" s="11"/>
      <c r="E1225" s="11"/>
      <c r="F1225" s="45"/>
    </row>
    <row r="1226" spans="1:6" ht="12.75">
      <c r="A1226" s="20" t="s">
        <v>1448</v>
      </c>
      <c r="B1226" s="5">
        <v>2002</v>
      </c>
      <c r="C1226" s="5" t="s">
        <v>1449</v>
      </c>
      <c r="D1226" s="5">
        <v>2002</v>
      </c>
      <c r="E1226" s="20"/>
      <c r="F1226" s="50"/>
    </row>
    <row r="1227" spans="1:6" ht="13.5" thickBot="1">
      <c r="A1227" s="51" t="s">
        <v>1450</v>
      </c>
      <c r="B1227" s="52" t="s">
        <v>1451</v>
      </c>
      <c r="C1227" s="51"/>
      <c r="D1227" s="51" t="s">
        <v>1452</v>
      </c>
      <c r="E1227" s="51"/>
      <c r="F1227" s="53" t="s">
        <v>1453</v>
      </c>
    </row>
    <row r="1228" spans="1:6" ht="12.75">
      <c r="A1228" s="11"/>
      <c r="B1228" s="13"/>
      <c r="C1228" s="13"/>
      <c r="D1228" s="13"/>
      <c r="E1228" s="11"/>
      <c r="F1228" s="14"/>
    </row>
    <row r="1229" spans="1:6" ht="12.75">
      <c r="A1229" s="8" t="s">
        <v>2473</v>
      </c>
      <c r="B1229" s="37">
        <f>SUM(B1230:B1236)</f>
        <v>1728517800</v>
      </c>
      <c r="C1229" s="37"/>
      <c r="D1229" s="37">
        <f>SUM(D1230:D1236)</f>
        <v>1792461610</v>
      </c>
      <c r="E1229" s="39"/>
      <c r="F1229" s="10">
        <f aca="true" t="shared" si="36" ref="F1229:F1258">SUM(D1229/B1229)</f>
        <v>1.0369934344905214</v>
      </c>
    </row>
    <row r="1230" spans="1:6" ht="12.75">
      <c r="A1230" s="17" t="s">
        <v>2474</v>
      </c>
      <c r="B1230" s="31">
        <v>240740900</v>
      </c>
      <c r="C1230" s="31"/>
      <c r="D1230" s="31">
        <v>257036090</v>
      </c>
      <c r="E1230" s="31"/>
      <c r="F1230" s="14">
        <f t="shared" si="36"/>
        <v>1.067687667529697</v>
      </c>
    </row>
    <row r="1231" spans="1:6" ht="12.75">
      <c r="A1231" s="17" t="s">
        <v>2475</v>
      </c>
      <c r="B1231" s="31">
        <v>150070700</v>
      </c>
      <c r="C1231" s="31"/>
      <c r="D1231" s="31">
        <v>138599820</v>
      </c>
      <c r="E1231" s="31"/>
      <c r="F1231" s="14">
        <f t="shared" si="36"/>
        <v>0.9235634937399506</v>
      </c>
    </row>
    <row r="1232" spans="1:6" ht="12.75">
      <c r="A1232" s="17" t="s">
        <v>2476</v>
      </c>
      <c r="B1232" s="31">
        <v>332585900</v>
      </c>
      <c r="C1232" s="31"/>
      <c r="D1232" s="31">
        <v>333817030</v>
      </c>
      <c r="E1232" s="31"/>
      <c r="F1232" s="14">
        <f t="shared" si="36"/>
        <v>1.00370169030016</v>
      </c>
    </row>
    <row r="1233" spans="1:6" ht="12.75">
      <c r="A1233" s="17" t="s">
        <v>2477</v>
      </c>
      <c r="B1233" s="31">
        <v>406910800</v>
      </c>
      <c r="C1233" s="31"/>
      <c r="D1233" s="31">
        <v>446845290</v>
      </c>
      <c r="E1233" s="31"/>
      <c r="F1233" s="14">
        <f t="shared" si="36"/>
        <v>1.0981406490071042</v>
      </c>
    </row>
    <row r="1234" spans="1:6" ht="12.75">
      <c r="A1234" s="17" t="s">
        <v>2478</v>
      </c>
      <c r="B1234" s="31">
        <v>117492900</v>
      </c>
      <c r="C1234" s="31"/>
      <c r="D1234" s="31">
        <v>125881220</v>
      </c>
      <c r="E1234" s="31"/>
      <c r="F1234" s="14">
        <f t="shared" si="36"/>
        <v>1.0713942714836386</v>
      </c>
    </row>
    <row r="1235" spans="1:6" ht="12.75">
      <c r="A1235" s="17" t="s">
        <v>2122</v>
      </c>
      <c r="B1235" s="31">
        <v>161355100</v>
      </c>
      <c r="C1235" s="31"/>
      <c r="D1235" s="31">
        <v>171336010</v>
      </c>
      <c r="E1235" s="31"/>
      <c r="F1235" s="14">
        <f t="shared" si="36"/>
        <v>1.0618567990723566</v>
      </c>
    </row>
    <row r="1236" spans="1:6" ht="12.75">
      <c r="A1236" s="17" t="s">
        <v>2479</v>
      </c>
      <c r="B1236" s="31">
        <v>319361500</v>
      </c>
      <c r="C1236" s="31"/>
      <c r="D1236" s="31">
        <v>318946150</v>
      </c>
      <c r="E1236" s="31"/>
      <c r="F1236" s="14">
        <f t="shared" si="36"/>
        <v>0.9986994362188304</v>
      </c>
    </row>
    <row r="1237" spans="1:6" ht="12.75">
      <c r="A1237" s="8" t="s">
        <v>2480</v>
      </c>
      <c r="B1237" s="37">
        <f>SUM(B1238:B1243)</f>
        <v>855543400</v>
      </c>
      <c r="C1237" s="37"/>
      <c r="D1237" s="37">
        <f>SUM(D1238:D1243)</f>
        <v>889477994</v>
      </c>
      <c r="E1237" s="39"/>
      <c r="F1237" s="10">
        <f t="shared" si="36"/>
        <v>1.039664374712025</v>
      </c>
    </row>
    <row r="1238" spans="1:6" ht="12.75">
      <c r="A1238" s="17" t="s">
        <v>2481</v>
      </c>
      <c r="B1238" s="31">
        <v>277800300</v>
      </c>
      <c r="C1238" s="31"/>
      <c r="D1238" s="31">
        <v>298824174</v>
      </c>
      <c r="E1238" s="31"/>
      <c r="F1238" s="14">
        <f t="shared" si="36"/>
        <v>1.0756798102809824</v>
      </c>
    </row>
    <row r="1239" spans="1:6" ht="12.75">
      <c r="A1239" s="17" t="s">
        <v>2482</v>
      </c>
      <c r="B1239" s="31">
        <v>79966800</v>
      </c>
      <c r="C1239" s="31"/>
      <c r="D1239" s="31">
        <v>80835150</v>
      </c>
      <c r="E1239" s="31"/>
      <c r="F1239" s="14">
        <f t="shared" si="36"/>
        <v>1.010858881435796</v>
      </c>
    </row>
    <row r="1240" spans="1:6" ht="12.75">
      <c r="A1240" s="17" t="s">
        <v>2483</v>
      </c>
      <c r="B1240" s="31">
        <v>148045900</v>
      </c>
      <c r="C1240" s="31"/>
      <c r="D1240" s="31">
        <v>145605380</v>
      </c>
      <c r="E1240" s="31"/>
      <c r="F1240" s="14">
        <f t="shared" si="36"/>
        <v>0.9835151125427992</v>
      </c>
    </row>
    <row r="1241" spans="1:6" ht="12.75">
      <c r="A1241" s="17" t="s">
        <v>2484</v>
      </c>
      <c r="B1241" s="31">
        <v>123914300</v>
      </c>
      <c r="C1241" s="31"/>
      <c r="D1241" s="31">
        <v>140837960</v>
      </c>
      <c r="E1241" s="31"/>
      <c r="F1241" s="14">
        <f t="shared" si="36"/>
        <v>1.1365755203394605</v>
      </c>
    </row>
    <row r="1242" spans="1:6" ht="12.75">
      <c r="A1242" s="17" t="s">
        <v>2485</v>
      </c>
      <c r="B1242" s="31">
        <v>118663600</v>
      </c>
      <c r="C1242" s="31"/>
      <c r="D1242" s="31">
        <v>112540180</v>
      </c>
      <c r="E1242" s="31"/>
      <c r="F1242" s="14">
        <f t="shared" si="36"/>
        <v>0.9483968125018961</v>
      </c>
    </row>
    <row r="1243" spans="1:6" ht="12.75">
      <c r="A1243" s="17" t="s">
        <v>2486</v>
      </c>
      <c r="B1243" s="31">
        <v>107152500</v>
      </c>
      <c r="C1243" s="31"/>
      <c r="D1243" s="31">
        <v>110835150</v>
      </c>
      <c r="E1243" s="31"/>
      <c r="F1243" s="14">
        <f t="shared" si="36"/>
        <v>1.0343683068523832</v>
      </c>
    </row>
    <row r="1244" spans="1:6" ht="12.75">
      <c r="A1244" s="8" t="s">
        <v>2487</v>
      </c>
      <c r="B1244" s="37">
        <f>SUM(B1245:B1247)</f>
        <v>1574899200</v>
      </c>
      <c r="C1244" s="37"/>
      <c r="D1244" s="37">
        <f>SUM(D1245:D1247)</f>
        <v>1711926079</v>
      </c>
      <c r="E1244" s="39"/>
      <c r="F1244" s="10">
        <f t="shared" si="36"/>
        <v>1.0870067614486056</v>
      </c>
    </row>
    <row r="1245" spans="1:6" ht="12.75">
      <c r="A1245" s="17" t="s">
        <v>2488</v>
      </c>
      <c r="B1245" s="31">
        <v>450864500</v>
      </c>
      <c r="C1245" s="31"/>
      <c r="D1245" s="31">
        <v>491052055</v>
      </c>
      <c r="E1245" s="31"/>
      <c r="F1245" s="14">
        <f t="shared" si="36"/>
        <v>1.0891344406135324</v>
      </c>
    </row>
    <row r="1246" spans="1:6" ht="12.75">
      <c r="A1246" s="17" t="s">
        <v>2489</v>
      </c>
      <c r="B1246" s="31">
        <v>514083200</v>
      </c>
      <c r="C1246" s="31"/>
      <c r="D1246" s="31">
        <v>585912740</v>
      </c>
      <c r="E1246" s="31"/>
      <c r="F1246" s="14">
        <f t="shared" si="36"/>
        <v>1.1397235700369124</v>
      </c>
    </row>
    <row r="1247" spans="1:6" ht="12.75">
      <c r="A1247" s="17" t="s">
        <v>1608</v>
      </c>
      <c r="B1247" s="31">
        <v>609951500</v>
      </c>
      <c r="C1247" s="31"/>
      <c r="D1247" s="31">
        <v>634961284</v>
      </c>
      <c r="E1247" s="31"/>
      <c r="F1247" s="14">
        <f t="shared" si="36"/>
        <v>1.0410029059687533</v>
      </c>
    </row>
    <row r="1248" spans="1:6" ht="12.75">
      <c r="A1248" s="8" t="s">
        <v>1609</v>
      </c>
      <c r="B1248" s="37">
        <f>SUM(B1249:B1250)</f>
        <v>4495325400</v>
      </c>
      <c r="C1248" s="37"/>
      <c r="D1248" s="37">
        <f>SUM(D1249:D1250)</f>
        <v>4553151491</v>
      </c>
      <c r="E1248" s="39"/>
      <c r="F1248" s="10">
        <f t="shared" si="36"/>
        <v>1.012863605157482</v>
      </c>
    </row>
    <row r="1249" spans="1:6" ht="12.75">
      <c r="A1249" s="17" t="s">
        <v>1610</v>
      </c>
      <c r="B1249" s="31">
        <v>1206353600</v>
      </c>
      <c r="C1249" s="31"/>
      <c r="D1249" s="31">
        <v>1182712641</v>
      </c>
      <c r="E1249" s="31"/>
      <c r="F1249" s="14">
        <f t="shared" si="36"/>
        <v>0.9804029606244803</v>
      </c>
    </row>
    <row r="1250" spans="1:6" ht="12.75">
      <c r="A1250" s="17" t="s">
        <v>1611</v>
      </c>
      <c r="B1250" s="31">
        <v>3288971800</v>
      </c>
      <c r="C1250" s="31"/>
      <c r="D1250" s="31">
        <v>3370438850</v>
      </c>
      <c r="E1250" s="31"/>
      <c r="F1250" s="14">
        <f t="shared" si="36"/>
        <v>1.0247697623920036</v>
      </c>
    </row>
    <row r="1251" spans="1:6" ht="12.75">
      <c r="A1251" s="8" t="s">
        <v>1612</v>
      </c>
      <c r="B1251" s="37">
        <f>SUM(B1252:B1259)</f>
        <v>1955218300</v>
      </c>
      <c r="C1251" s="37"/>
      <c r="D1251" s="37">
        <f>SUM(D1252:D1259)</f>
        <v>2030137416</v>
      </c>
      <c r="E1251" s="39"/>
      <c r="F1251" s="10">
        <f t="shared" si="36"/>
        <v>1.038317519839089</v>
      </c>
    </row>
    <row r="1252" spans="1:6" ht="12.75">
      <c r="A1252" s="17" t="s">
        <v>1613</v>
      </c>
      <c r="B1252" s="31">
        <v>446812300</v>
      </c>
      <c r="C1252" s="31"/>
      <c r="D1252" s="31">
        <v>455629120</v>
      </c>
      <c r="E1252" s="31"/>
      <c r="F1252" s="14">
        <f t="shared" si="36"/>
        <v>1.0197327155049223</v>
      </c>
    </row>
    <row r="1253" spans="1:6" ht="12.75">
      <c r="A1253" s="17" t="s">
        <v>1574</v>
      </c>
      <c r="B1253" s="31">
        <v>392835900</v>
      </c>
      <c r="C1253" s="31"/>
      <c r="D1253" s="31">
        <v>411412810</v>
      </c>
      <c r="E1253" s="31"/>
      <c r="F1253" s="14">
        <f t="shared" si="36"/>
        <v>1.0472892370580185</v>
      </c>
    </row>
    <row r="1254" spans="1:6" ht="12.75">
      <c r="A1254" s="17" t="s">
        <v>1614</v>
      </c>
      <c r="B1254" s="31">
        <v>94924700</v>
      </c>
      <c r="C1254" s="31"/>
      <c r="D1254" s="31">
        <v>90817300</v>
      </c>
      <c r="E1254" s="31"/>
      <c r="F1254" s="14">
        <f t="shared" si="36"/>
        <v>0.956729913289165</v>
      </c>
    </row>
    <row r="1255" spans="1:6" ht="12.75">
      <c r="A1255" s="17" t="s">
        <v>1615</v>
      </c>
      <c r="B1255" s="31">
        <v>367716500</v>
      </c>
      <c r="C1255" s="31"/>
      <c r="D1255" s="31">
        <v>365022120</v>
      </c>
      <c r="E1255" s="31"/>
      <c r="F1255" s="14">
        <f t="shared" si="36"/>
        <v>0.9926726703860175</v>
      </c>
    </row>
    <row r="1256" spans="1:6" ht="12.75">
      <c r="A1256" s="17" t="s">
        <v>1616</v>
      </c>
      <c r="B1256" s="31">
        <v>211517000</v>
      </c>
      <c r="C1256" s="31"/>
      <c r="D1256" s="31">
        <v>219989890</v>
      </c>
      <c r="E1256" s="31"/>
      <c r="F1256" s="14">
        <f t="shared" si="36"/>
        <v>1.0400577258565504</v>
      </c>
    </row>
    <row r="1257" spans="1:6" ht="12.75">
      <c r="A1257" s="17" t="s">
        <v>1617</v>
      </c>
      <c r="B1257" s="31">
        <v>75547000</v>
      </c>
      <c r="C1257" s="31"/>
      <c r="D1257" s="31">
        <v>65020110</v>
      </c>
      <c r="E1257" s="31"/>
      <c r="F1257" s="14">
        <f t="shared" si="36"/>
        <v>0.8606577362436629</v>
      </c>
    </row>
    <row r="1258" spans="1:6" ht="12.75">
      <c r="A1258" s="17" t="s">
        <v>1613</v>
      </c>
      <c r="B1258" s="31">
        <v>365864900</v>
      </c>
      <c r="C1258" s="31"/>
      <c r="D1258" s="31">
        <v>422246066</v>
      </c>
      <c r="E1258" s="31"/>
      <c r="F1258" s="14">
        <f t="shared" si="36"/>
        <v>1.154103785304357</v>
      </c>
    </row>
    <row r="1259" spans="1:6" ht="12.75">
      <c r="A1259" s="40" t="s">
        <v>1618</v>
      </c>
      <c r="B1259" s="31"/>
      <c r="C1259" s="31"/>
      <c r="D1259" s="31"/>
      <c r="E1259" s="31"/>
      <c r="F1259" s="14"/>
    </row>
    <row r="1260" spans="1:6" ht="12.75">
      <c r="A1260" s="8" t="s">
        <v>1619</v>
      </c>
      <c r="B1260" s="37">
        <f>SUM(B1261:B1268)</f>
        <v>6830557700</v>
      </c>
      <c r="C1260" s="37"/>
      <c r="D1260" s="37">
        <f>SUM(D1261:D1268)</f>
        <v>7228252409</v>
      </c>
      <c r="E1260" s="39"/>
      <c r="F1260" s="10">
        <f aca="true" t="shared" si="37" ref="F1260:F1268">SUM(D1260/B1260)</f>
        <v>1.0582228752712242</v>
      </c>
    </row>
    <row r="1261" spans="1:6" ht="12.75">
      <c r="A1261" s="17" t="s">
        <v>1620</v>
      </c>
      <c r="B1261" s="31">
        <v>698819600</v>
      </c>
      <c r="C1261" s="31"/>
      <c r="D1261" s="31">
        <v>744852329</v>
      </c>
      <c r="E1261" s="31"/>
      <c r="F1261" s="14">
        <f t="shared" si="37"/>
        <v>1.065872120644584</v>
      </c>
    </row>
    <row r="1262" spans="1:6" ht="12.75">
      <c r="A1262" s="17" t="s">
        <v>1621</v>
      </c>
      <c r="B1262" s="31">
        <v>1374175600</v>
      </c>
      <c r="C1262" s="31"/>
      <c r="D1262" s="31">
        <v>1439346495</v>
      </c>
      <c r="E1262" s="31"/>
      <c r="F1262" s="14">
        <f t="shared" si="37"/>
        <v>1.0474254491201853</v>
      </c>
    </row>
    <row r="1263" spans="1:6" ht="12.75">
      <c r="A1263" s="17" t="s">
        <v>1622</v>
      </c>
      <c r="B1263" s="31">
        <v>280599100</v>
      </c>
      <c r="C1263" s="31"/>
      <c r="D1263" s="31">
        <v>265916988</v>
      </c>
      <c r="E1263" s="31"/>
      <c r="F1263" s="14">
        <f t="shared" si="37"/>
        <v>0.9476758407279282</v>
      </c>
    </row>
    <row r="1264" spans="1:6" ht="12.75">
      <c r="A1264" s="17" t="s">
        <v>1623</v>
      </c>
      <c r="B1264" s="31">
        <v>594366100</v>
      </c>
      <c r="C1264" s="31"/>
      <c r="D1264" s="31">
        <v>606208820</v>
      </c>
      <c r="E1264" s="31"/>
      <c r="F1264" s="14">
        <f t="shared" si="37"/>
        <v>1.0199249587081094</v>
      </c>
    </row>
    <row r="1265" spans="1:6" ht="12.75">
      <c r="A1265" s="17" t="s">
        <v>1624</v>
      </c>
      <c r="B1265" s="31">
        <v>1512820600</v>
      </c>
      <c r="C1265" s="31"/>
      <c r="D1265" s="31">
        <v>1611483835</v>
      </c>
      <c r="E1265" s="31"/>
      <c r="F1265" s="14">
        <f t="shared" si="37"/>
        <v>1.065218066834891</v>
      </c>
    </row>
    <row r="1266" spans="1:6" ht="12.75">
      <c r="A1266" s="17" t="s">
        <v>1625</v>
      </c>
      <c r="B1266" s="31">
        <v>660863100</v>
      </c>
      <c r="C1266" s="31"/>
      <c r="D1266" s="31">
        <v>688784910</v>
      </c>
      <c r="E1266" s="31"/>
      <c r="F1266" s="14">
        <f t="shared" si="37"/>
        <v>1.0422505205692374</v>
      </c>
    </row>
    <row r="1267" spans="1:6" ht="12.75">
      <c r="A1267" s="17" t="s">
        <v>1626</v>
      </c>
      <c r="B1267" s="31">
        <v>1374015800</v>
      </c>
      <c r="C1267" s="31"/>
      <c r="D1267" s="31">
        <v>1493387540</v>
      </c>
      <c r="E1267" s="31"/>
      <c r="F1267" s="14">
        <f t="shared" si="37"/>
        <v>1.0868779965994568</v>
      </c>
    </row>
    <row r="1268" spans="1:6" ht="12.75">
      <c r="A1268" s="17" t="s">
        <v>1622</v>
      </c>
      <c r="B1268" s="31">
        <v>334897800</v>
      </c>
      <c r="C1268" s="31"/>
      <c r="D1268" s="31">
        <v>378271492</v>
      </c>
      <c r="E1268" s="31"/>
      <c r="F1268" s="14">
        <f t="shared" si="37"/>
        <v>1.1295132186595433</v>
      </c>
    </row>
    <row r="1269" spans="1:6" ht="12.75">
      <c r="A1269" s="40" t="s">
        <v>1618</v>
      </c>
      <c r="B1269" s="31"/>
      <c r="C1269" s="31"/>
      <c r="D1269" s="31"/>
      <c r="E1269" s="31"/>
      <c r="F1269" s="14"/>
    </row>
    <row r="1270" spans="1:6" ht="12.75">
      <c r="A1270" s="40"/>
      <c r="B1270" s="31"/>
      <c r="C1270" s="31"/>
      <c r="D1270" s="31"/>
      <c r="E1270" s="31"/>
      <c r="F1270" s="14"/>
    </row>
    <row r="1271" spans="1:6" ht="15.75">
      <c r="A1271" s="23" t="s">
        <v>2567</v>
      </c>
      <c r="B1271" s="37">
        <f>+B1173+B1181+B1191+B1200+B1205+B1210+B1229+B1237+B1244+B1248+B1251+B1260</f>
        <v>29302293400</v>
      </c>
      <c r="C1271" s="37"/>
      <c r="D1271" s="37">
        <f>+D1173+D1181+D1191+D1200+D1205+D1210+D1229+D1237+D1244+D1248+D1251+D1260</f>
        <v>30833204594</v>
      </c>
      <c r="E1271" s="39"/>
      <c r="F1271" s="10">
        <f>SUM(D1271/B1271)</f>
        <v>1.0522454393962215</v>
      </c>
    </row>
    <row r="1272" spans="1:6" ht="15.75">
      <c r="A1272" s="23"/>
      <c r="B1272" s="65"/>
      <c r="C1272" s="65"/>
      <c r="D1272" s="65"/>
      <c r="E1272" s="65"/>
      <c r="F1272" s="14"/>
    </row>
    <row r="1273" spans="1:6" ht="12.75">
      <c r="A1273" s="17"/>
      <c r="B1273" s="17"/>
      <c r="C1273" s="17"/>
      <c r="D1273" s="17"/>
      <c r="E1273" s="17"/>
      <c r="F1273" s="14"/>
    </row>
    <row r="1274" spans="1:6" ht="12.75">
      <c r="A1274" s="17" t="s">
        <v>1627</v>
      </c>
      <c r="B1274" s="17" t="s">
        <v>2512</v>
      </c>
      <c r="C1274" s="17"/>
      <c r="D1274" s="17"/>
      <c r="E1274" s="38" t="s">
        <v>2513</v>
      </c>
      <c r="F1274" s="14"/>
    </row>
    <row r="1275" spans="1:5" ht="12.75">
      <c r="A1275" s="17" t="s">
        <v>2514</v>
      </c>
      <c r="B1275" s="17" t="s">
        <v>2512</v>
      </c>
      <c r="C1275" s="17"/>
      <c r="D1275" s="17"/>
      <c r="E1275" s="38" t="s">
        <v>2513</v>
      </c>
    </row>
    <row r="1276" spans="1:6" ht="12.75">
      <c r="A1276" s="17" t="s">
        <v>2515</v>
      </c>
      <c r="B1276" s="17" t="s">
        <v>2512</v>
      </c>
      <c r="C1276" s="17"/>
      <c r="D1276" s="17"/>
      <c r="E1276" s="38" t="s">
        <v>2513</v>
      </c>
      <c r="F1276" s="33"/>
    </row>
    <row r="1277" spans="1:6" ht="12.75">
      <c r="A1277" s="17" t="s">
        <v>2516</v>
      </c>
      <c r="B1277" s="17" t="s">
        <v>2512</v>
      </c>
      <c r="C1277" s="17"/>
      <c r="D1277" s="17"/>
      <c r="E1277" s="38" t="s">
        <v>2513</v>
      </c>
      <c r="F1277" s="33"/>
    </row>
    <row r="1278" spans="1:6" ht="12.75">
      <c r="A1278" s="17" t="s">
        <v>2517</v>
      </c>
      <c r="B1278" s="17" t="s">
        <v>2518</v>
      </c>
      <c r="C1278" s="17"/>
      <c r="D1278" s="17"/>
      <c r="E1278" s="38" t="s">
        <v>2519</v>
      </c>
      <c r="F1278" s="33"/>
    </row>
    <row r="1279" spans="1:6" ht="12.75">
      <c r="A1279" s="17"/>
      <c r="B1279" s="17"/>
      <c r="C1279" s="17"/>
      <c r="D1279" s="17"/>
      <c r="E1279" s="17"/>
      <c r="F1279" s="33"/>
    </row>
    <row r="1280" spans="1:6" ht="12.75">
      <c r="A1280" s="46" t="s">
        <v>2520</v>
      </c>
      <c r="B1280" s="47"/>
      <c r="C1280" s="47"/>
      <c r="D1280" s="47"/>
      <c r="E1280" s="47"/>
      <c r="F1280" s="48"/>
    </row>
    <row r="1281" spans="1:6" ht="12.75">
      <c r="A1281" s="49"/>
      <c r="B1281" s="11"/>
      <c r="C1281" s="11"/>
      <c r="D1281" s="11"/>
      <c r="E1281" s="11"/>
      <c r="F1281" s="45"/>
    </row>
    <row r="1282" spans="1:6" ht="12.75">
      <c r="A1282" s="20" t="s">
        <v>1448</v>
      </c>
      <c r="B1282" s="5">
        <v>2002</v>
      </c>
      <c r="C1282" s="5" t="s">
        <v>1449</v>
      </c>
      <c r="D1282" s="5">
        <v>2002</v>
      </c>
      <c r="E1282" s="20"/>
      <c r="F1282" s="50"/>
    </row>
    <row r="1283" spans="1:6" ht="13.5" thickBot="1">
      <c r="A1283" s="51" t="s">
        <v>1450</v>
      </c>
      <c r="B1283" s="52" t="s">
        <v>1451</v>
      </c>
      <c r="C1283" s="51"/>
      <c r="D1283" s="51" t="s">
        <v>1452</v>
      </c>
      <c r="E1283" s="51"/>
      <c r="F1283" s="53" t="s">
        <v>1453</v>
      </c>
    </row>
    <row r="1284" spans="1:6" ht="12.75">
      <c r="A1284" s="11"/>
      <c r="B1284" s="13"/>
      <c r="C1284" s="13"/>
      <c r="D1284" s="13"/>
      <c r="E1284" s="11"/>
      <c r="F1284" s="45"/>
    </row>
    <row r="1285" spans="1:6" ht="12.75">
      <c r="A1285" s="8" t="s">
        <v>2521</v>
      </c>
      <c r="B1285" s="37">
        <f>SUM(B1286:B1300)</f>
        <v>163200200</v>
      </c>
      <c r="C1285" s="37"/>
      <c r="D1285" s="37">
        <f>SUM(D1286:D1300)</f>
        <v>122599649</v>
      </c>
      <c r="E1285" s="39"/>
      <c r="F1285" s="10">
        <f aca="true" t="shared" si="38" ref="F1285:F1290">SUM(D1285/B1285)</f>
        <v>0.7512224188450749</v>
      </c>
    </row>
    <row r="1286" spans="1:6" ht="12.75">
      <c r="A1286" s="17" t="s">
        <v>807</v>
      </c>
      <c r="B1286" s="31">
        <v>5151700</v>
      </c>
      <c r="C1286" s="31"/>
      <c r="D1286" s="31">
        <v>1151478</v>
      </c>
      <c r="E1286" s="17"/>
      <c r="F1286" s="14">
        <f t="shared" si="38"/>
        <v>0.2235141797853136</v>
      </c>
    </row>
    <row r="1287" spans="1:6" ht="12.75">
      <c r="A1287" s="17" t="s">
        <v>2818</v>
      </c>
      <c r="B1287" s="31">
        <v>22540900</v>
      </c>
      <c r="C1287" s="31"/>
      <c r="D1287" s="31">
        <v>5295069</v>
      </c>
      <c r="E1287" s="17"/>
      <c r="F1287" s="14">
        <f t="shared" si="38"/>
        <v>0.23490938693663518</v>
      </c>
    </row>
    <row r="1288" spans="1:6" ht="12.75">
      <c r="A1288" s="17" t="s">
        <v>1643</v>
      </c>
      <c r="B1288" s="31">
        <v>14853800</v>
      </c>
      <c r="C1288" s="31"/>
      <c r="D1288" s="31">
        <v>3409450</v>
      </c>
      <c r="E1288" s="17"/>
      <c r="F1288" s="14">
        <f t="shared" si="38"/>
        <v>0.22953385665620918</v>
      </c>
    </row>
    <row r="1289" spans="1:6" ht="12.75">
      <c r="A1289" s="17" t="s">
        <v>808</v>
      </c>
      <c r="B1289" s="31">
        <v>4685100</v>
      </c>
      <c r="C1289" s="31"/>
      <c r="D1289" s="31">
        <v>1496809</v>
      </c>
      <c r="E1289" s="17"/>
      <c r="F1289" s="14">
        <f t="shared" si="38"/>
        <v>0.3194828285415466</v>
      </c>
    </row>
    <row r="1290" spans="1:6" ht="12.75">
      <c r="A1290" s="17" t="s">
        <v>809</v>
      </c>
      <c r="B1290" s="31">
        <v>2308500</v>
      </c>
      <c r="C1290" s="31"/>
      <c r="D1290" s="31">
        <v>1397173</v>
      </c>
      <c r="E1290" s="17"/>
      <c r="F1290" s="14">
        <f t="shared" si="38"/>
        <v>0.6052298029023175</v>
      </c>
    </row>
    <row r="1291" spans="1:6" ht="12.75">
      <c r="A1291" s="40" t="s">
        <v>435</v>
      </c>
      <c r="B1291" s="31"/>
      <c r="C1291" s="31"/>
      <c r="D1291" s="31"/>
      <c r="E1291" s="17"/>
      <c r="F1291" s="14"/>
    </row>
    <row r="1292" spans="1:6" ht="12.75">
      <c r="A1292" s="17" t="s">
        <v>810</v>
      </c>
      <c r="B1292" s="31">
        <v>13906000</v>
      </c>
      <c r="C1292" s="31"/>
      <c r="D1292" s="31">
        <v>7757805</v>
      </c>
      <c r="E1292" s="17"/>
      <c r="F1292" s="14">
        <f>SUM(D1292/B1292)</f>
        <v>0.5578746584208255</v>
      </c>
    </row>
    <row r="1293" spans="1:6" ht="12.75">
      <c r="A1293" s="40" t="s">
        <v>435</v>
      </c>
      <c r="B1293" s="31"/>
      <c r="C1293" s="31"/>
      <c r="D1293" s="31"/>
      <c r="E1293" s="17"/>
      <c r="F1293" s="14"/>
    </row>
    <row r="1294" spans="1:6" ht="12.75">
      <c r="A1294" s="17" t="s">
        <v>545</v>
      </c>
      <c r="B1294" s="31">
        <v>20817000</v>
      </c>
      <c r="C1294" s="31"/>
      <c r="D1294" s="31">
        <v>3427005</v>
      </c>
      <c r="E1294" s="17"/>
      <c r="F1294" s="14">
        <f>SUM(D1294/B1294)</f>
        <v>0.16462530624009222</v>
      </c>
    </row>
    <row r="1295" spans="1:6" ht="12.75">
      <c r="A1295" s="40" t="s">
        <v>2626</v>
      </c>
      <c r="B1295" s="31"/>
      <c r="C1295" s="31"/>
      <c r="D1295" s="31"/>
      <c r="E1295" s="17"/>
      <c r="F1295" s="14"/>
    </row>
    <row r="1296" spans="1:6" ht="12.75">
      <c r="A1296" s="17" t="s">
        <v>811</v>
      </c>
      <c r="B1296" s="31">
        <v>15819500</v>
      </c>
      <c r="C1296" s="31"/>
      <c r="D1296" s="31">
        <v>22937610</v>
      </c>
      <c r="E1296" s="17"/>
      <c r="F1296" s="14">
        <f>SUM(D1296/B1296)</f>
        <v>1.4499579632731756</v>
      </c>
    </row>
    <row r="1297" spans="1:6" ht="12.75">
      <c r="A1297" s="40" t="s">
        <v>812</v>
      </c>
      <c r="B1297" s="31"/>
      <c r="C1297" s="31"/>
      <c r="D1297" s="31"/>
      <c r="E1297" s="17"/>
      <c r="F1297" s="14"/>
    </row>
    <row r="1298" spans="1:6" ht="12.75">
      <c r="A1298" s="17" t="s">
        <v>1643</v>
      </c>
      <c r="B1298" s="31">
        <v>21587000</v>
      </c>
      <c r="C1298" s="31"/>
      <c r="D1298" s="31">
        <v>26572350</v>
      </c>
      <c r="E1298" s="17"/>
      <c r="F1298" s="14">
        <f>SUM(D1298/B1298)</f>
        <v>1.230942233751795</v>
      </c>
    </row>
    <row r="1299" spans="1:6" ht="12.75">
      <c r="A1299" s="40" t="s">
        <v>812</v>
      </c>
      <c r="B1299" s="31"/>
      <c r="C1299" s="31"/>
      <c r="D1299" s="31"/>
      <c r="E1299" s="17"/>
      <c r="F1299" s="14"/>
    </row>
    <row r="1300" spans="1:6" ht="12.75">
      <c r="A1300" s="17" t="s">
        <v>813</v>
      </c>
      <c r="B1300" s="31">
        <v>41530700</v>
      </c>
      <c r="C1300" s="31"/>
      <c r="D1300" s="31">
        <v>49154900</v>
      </c>
      <c r="E1300" s="17"/>
      <c r="F1300" s="14">
        <f>SUM(D1300/B1300)</f>
        <v>1.1835798577919467</v>
      </c>
    </row>
    <row r="1301" spans="1:6" ht="12.75">
      <c r="A1301" s="40" t="s">
        <v>812</v>
      </c>
      <c r="B1301" s="31"/>
      <c r="C1301" s="31"/>
      <c r="D1301" s="31"/>
      <c r="E1301" s="17"/>
      <c r="F1301" s="14"/>
    </row>
    <row r="1302" spans="1:6" ht="12.75">
      <c r="A1302" s="8" t="s">
        <v>814</v>
      </c>
      <c r="B1302" s="37">
        <f>SUM(B1303:B1306)</f>
        <v>293050700</v>
      </c>
      <c r="C1302" s="37"/>
      <c r="D1302" s="37">
        <f>SUM(D1303:D1306)</f>
        <v>78645027</v>
      </c>
      <c r="E1302" s="39"/>
      <c r="F1302" s="10">
        <f aca="true" t="shared" si="39" ref="F1302:F1312">SUM(D1302/B1302)</f>
        <v>0.2683666239323093</v>
      </c>
    </row>
    <row r="1303" spans="1:6" ht="12.75">
      <c r="A1303" s="17" t="s">
        <v>815</v>
      </c>
      <c r="B1303" s="31">
        <v>111300000</v>
      </c>
      <c r="C1303" s="31"/>
      <c r="D1303" s="31">
        <v>31188000</v>
      </c>
      <c r="E1303" s="17"/>
      <c r="F1303" s="14">
        <f t="shared" si="39"/>
        <v>0.28021563342318057</v>
      </c>
    </row>
    <row r="1304" spans="1:6" ht="12.75">
      <c r="A1304" s="17" t="s">
        <v>2468</v>
      </c>
      <c r="B1304" s="31">
        <v>21458600</v>
      </c>
      <c r="C1304" s="31"/>
      <c r="D1304" s="31">
        <v>4372965</v>
      </c>
      <c r="E1304" s="17"/>
      <c r="F1304" s="14">
        <f t="shared" si="39"/>
        <v>0.20378612770637414</v>
      </c>
    </row>
    <row r="1305" spans="1:6" ht="12.75">
      <c r="A1305" s="17" t="s">
        <v>816</v>
      </c>
      <c r="B1305" s="31">
        <v>85343100</v>
      </c>
      <c r="C1305" s="31"/>
      <c r="D1305" s="31">
        <v>20782336</v>
      </c>
      <c r="E1305" s="17"/>
      <c r="F1305" s="14">
        <f t="shared" si="39"/>
        <v>0.2435151289325089</v>
      </c>
    </row>
    <row r="1306" spans="1:6" ht="12.75">
      <c r="A1306" s="17" t="s">
        <v>817</v>
      </c>
      <c r="B1306" s="31">
        <v>74949000</v>
      </c>
      <c r="C1306" s="31"/>
      <c r="D1306" s="31">
        <v>22301726</v>
      </c>
      <c r="E1306" s="17"/>
      <c r="F1306" s="14">
        <f t="shared" si="39"/>
        <v>0.2975586865735367</v>
      </c>
    </row>
    <row r="1307" spans="1:6" ht="12.75">
      <c r="A1307" s="8" t="s">
        <v>818</v>
      </c>
      <c r="B1307" s="37">
        <f>SUM(B1308:B1314)</f>
        <v>201587000</v>
      </c>
      <c r="C1307" s="37"/>
      <c r="D1307" s="37">
        <f>SUM(D1308:D1314)</f>
        <v>48656806</v>
      </c>
      <c r="E1307" s="39"/>
      <c r="F1307" s="10">
        <f t="shared" si="39"/>
        <v>0.2413687688194179</v>
      </c>
    </row>
    <row r="1308" spans="1:6" ht="12.75">
      <c r="A1308" s="17" t="s">
        <v>819</v>
      </c>
      <c r="B1308" s="31">
        <v>88768300</v>
      </c>
      <c r="C1308" s="31"/>
      <c r="D1308" s="31">
        <v>24080629</v>
      </c>
      <c r="E1308" s="17"/>
      <c r="F1308" s="14">
        <f t="shared" si="39"/>
        <v>0.27127509482551765</v>
      </c>
    </row>
    <row r="1309" spans="1:6" ht="12.75">
      <c r="A1309" s="17" t="s">
        <v>820</v>
      </c>
      <c r="B1309" s="31">
        <v>50593000</v>
      </c>
      <c r="C1309" s="31"/>
      <c r="D1309" s="31">
        <v>11590310</v>
      </c>
      <c r="E1309" s="17"/>
      <c r="F1309" s="14">
        <f t="shared" si="39"/>
        <v>0.22908920206352656</v>
      </c>
    </row>
    <row r="1310" spans="1:6" ht="12.75">
      <c r="A1310" s="17" t="s">
        <v>821</v>
      </c>
      <c r="B1310" s="31">
        <v>20868300</v>
      </c>
      <c r="C1310" s="31"/>
      <c r="D1310" s="31">
        <v>4312677</v>
      </c>
      <c r="E1310" s="17"/>
      <c r="F1310" s="14">
        <f t="shared" si="39"/>
        <v>0.20666163511162863</v>
      </c>
    </row>
    <row r="1311" spans="1:6" ht="12.75">
      <c r="A1311" s="17" t="s">
        <v>822</v>
      </c>
      <c r="B1311" s="31">
        <v>11872500</v>
      </c>
      <c r="C1311" s="31"/>
      <c r="D1311" s="31">
        <v>3335750</v>
      </c>
      <c r="E1311" s="17"/>
      <c r="F1311" s="14">
        <f t="shared" si="39"/>
        <v>0.28096441356074964</v>
      </c>
    </row>
    <row r="1312" spans="1:6" ht="12.75">
      <c r="A1312" s="17" t="s">
        <v>823</v>
      </c>
      <c r="B1312" s="31">
        <v>5344000</v>
      </c>
      <c r="C1312" s="31"/>
      <c r="D1312" s="31">
        <v>1049630</v>
      </c>
      <c r="E1312" s="17"/>
      <c r="F1312" s="14">
        <f t="shared" si="39"/>
        <v>0.1964127994011976</v>
      </c>
    </row>
    <row r="1313" spans="1:6" ht="12.75">
      <c r="A1313" s="40" t="s">
        <v>824</v>
      </c>
      <c r="B1313" s="31"/>
      <c r="C1313" s="31"/>
      <c r="D1313" s="31"/>
      <c r="E1313" s="17"/>
      <c r="F1313" s="14"/>
    </row>
    <row r="1314" spans="1:6" ht="12.75">
      <c r="A1314" s="17" t="s">
        <v>1058</v>
      </c>
      <c r="B1314" s="31">
        <v>24140900</v>
      </c>
      <c r="C1314" s="31"/>
      <c r="D1314" s="31">
        <v>4287810</v>
      </c>
      <c r="E1314" s="17"/>
      <c r="F1314" s="14">
        <f>SUM(D1314/B1314)</f>
        <v>0.17761599608962383</v>
      </c>
    </row>
    <row r="1315" spans="1:6" ht="12.75">
      <c r="A1315" s="40" t="s">
        <v>824</v>
      </c>
      <c r="B1315" s="31"/>
      <c r="C1315" s="31"/>
      <c r="D1315" s="31"/>
      <c r="E1315" s="17"/>
      <c r="F1315" s="14"/>
    </row>
    <row r="1316" spans="1:6" ht="12.75">
      <c r="A1316" s="8" t="s">
        <v>825</v>
      </c>
      <c r="B1316" s="37">
        <f>SUM(B1317:B1324)</f>
        <v>185270400</v>
      </c>
      <c r="C1316" s="37"/>
      <c r="D1316" s="37">
        <f>SUM(D1317:D1324)</f>
        <v>47922459</v>
      </c>
      <c r="E1316" s="39"/>
      <c r="F1316" s="10">
        <f aca="true" t="shared" si="40" ref="F1316:F1328">SUM(D1316/B1316)</f>
        <v>0.2586622525778538</v>
      </c>
    </row>
    <row r="1317" spans="1:6" ht="12.75">
      <c r="A1317" s="17" t="s">
        <v>826</v>
      </c>
      <c r="B1317" s="31">
        <v>29383000</v>
      </c>
      <c r="C1317" s="31"/>
      <c r="D1317" s="31">
        <v>6269333</v>
      </c>
      <c r="E1317" s="17"/>
      <c r="F1317" s="14">
        <f t="shared" si="40"/>
        <v>0.21336599394207534</v>
      </c>
    </row>
    <row r="1318" spans="1:6" ht="12.75">
      <c r="A1318" s="17" t="s">
        <v>827</v>
      </c>
      <c r="B1318" s="31">
        <v>47375000</v>
      </c>
      <c r="C1318" s="31"/>
      <c r="D1318" s="31">
        <v>12541604</v>
      </c>
      <c r="E1318" s="17"/>
      <c r="F1318" s="14">
        <f t="shared" si="40"/>
        <v>0.26473042744063324</v>
      </c>
    </row>
    <row r="1319" spans="1:6" ht="12.75">
      <c r="A1319" s="17" t="s">
        <v>828</v>
      </c>
      <c r="B1319" s="31">
        <v>2545100</v>
      </c>
      <c r="C1319" s="31"/>
      <c r="D1319" s="31">
        <v>694475</v>
      </c>
      <c r="E1319" s="17"/>
      <c r="F1319" s="14">
        <f t="shared" si="40"/>
        <v>0.27286747082629365</v>
      </c>
    </row>
    <row r="1320" spans="1:6" ht="12.75">
      <c r="A1320" s="17" t="s">
        <v>2482</v>
      </c>
      <c r="B1320" s="31">
        <v>37570700</v>
      </c>
      <c r="C1320" s="31"/>
      <c r="D1320" s="31">
        <v>10086594</v>
      </c>
      <c r="E1320" s="17"/>
      <c r="F1320" s="14">
        <f t="shared" si="40"/>
        <v>0.26846968515359043</v>
      </c>
    </row>
    <row r="1321" spans="1:6" ht="12.75">
      <c r="A1321" s="17" t="s">
        <v>829</v>
      </c>
      <c r="B1321" s="31">
        <v>26871100</v>
      </c>
      <c r="C1321" s="31"/>
      <c r="D1321" s="31">
        <v>7881123</v>
      </c>
      <c r="E1321" s="17"/>
      <c r="F1321" s="14">
        <f t="shared" si="40"/>
        <v>0.2932936500552638</v>
      </c>
    </row>
    <row r="1322" spans="1:6" ht="12.75">
      <c r="A1322" s="17" t="s">
        <v>830</v>
      </c>
      <c r="B1322" s="31">
        <v>10905900</v>
      </c>
      <c r="C1322" s="31"/>
      <c r="D1322" s="31">
        <v>2806772</v>
      </c>
      <c r="E1322" s="17"/>
      <c r="F1322" s="14">
        <f t="shared" si="40"/>
        <v>0.25736271192657184</v>
      </c>
    </row>
    <row r="1323" spans="1:6" ht="12.75">
      <c r="A1323" s="17" t="s">
        <v>831</v>
      </c>
      <c r="B1323" s="31">
        <v>21233000</v>
      </c>
      <c r="C1323" s="31"/>
      <c r="D1323" s="31">
        <v>5106452</v>
      </c>
      <c r="E1323" s="17"/>
      <c r="F1323" s="14">
        <f t="shared" si="40"/>
        <v>0.24049602034568832</v>
      </c>
    </row>
    <row r="1324" spans="1:6" ht="12.75">
      <c r="A1324" s="17" t="s">
        <v>832</v>
      </c>
      <c r="B1324" s="31">
        <v>9386600</v>
      </c>
      <c r="C1324" s="31"/>
      <c r="D1324" s="31">
        <v>2536106</v>
      </c>
      <c r="E1324" s="17"/>
      <c r="F1324" s="14">
        <f t="shared" si="40"/>
        <v>0.27018366607717387</v>
      </c>
    </row>
    <row r="1325" spans="1:6" ht="12.75">
      <c r="A1325" s="8" t="s">
        <v>833</v>
      </c>
      <c r="B1325" s="37">
        <f>SUM(B1326:B1328)</f>
        <v>150495300</v>
      </c>
      <c r="C1325" s="37"/>
      <c r="D1325" s="37">
        <f>SUM(D1326:D1328)</f>
        <v>37795397</v>
      </c>
      <c r="E1325" s="39"/>
      <c r="F1325" s="10">
        <f t="shared" si="40"/>
        <v>0.2511400488918923</v>
      </c>
    </row>
    <row r="1326" spans="1:6" ht="12.75">
      <c r="A1326" s="17" t="s">
        <v>2550</v>
      </c>
      <c r="B1326" s="31">
        <v>71149700</v>
      </c>
      <c r="C1326" s="31"/>
      <c r="D1326" s="31">
        <v>18096148</v>
      </c>
      <c r="E1326" s="17"/>
      <c r="F1326" s="14">
        <f t="shared" si="40"/>
        <v>0.2543390625680783</v>
      </c>
    </row>
    <row r="1327" spans="1:6" ht="12.75">
      <c r="A1327" s="17" t="s">
        <v>2551</v>
      </c>
      <c r="B1327" s="31">
        <v>27853700</v>
      </c>
      <c r="C1327" s="31"/>
      <c r="D1327" s="31">
        <v>6626977</v>
      </c>
      <c r="E1327" s="17"/>
      <c r="F1327" s="14">
        <f t="shared" si="40"/>
        <v>0.23792088663265562</v>
      </c>
    </row>
    <row r="1328" spans="1:6" ht="12.75">
      <c r="A1328" s="17" t="s">
        <v>2614</v>
      </c>
      <c r="B1328" s="31">
        <v>51491900</v>
      </c>
      <c r="C1328" s="31"/>
      <c r="D1328" s="31">
        <v>13072272</v>
      </c>
      <c r="E1328" s="17"/>
      <c r="F1328" s="14">
        <f t="shared" si="40"/>
        <v>0.253870453411119</v>
      </c>
    </row>
    <row r="1329" spans="1:4" ht="12.75">
      <c r="A1329" s="17"/>
      <c r="B1329" s="31"/>
      <c r="C1329" s="31"/>
      <c r="D1329" s="31"/>
    </row>
    <row r="1330" spans="1:4" ht="12.75">
      <c r="A1330" s="17"/>
      <c r="B1330" s="31"/>
      <c r="C1330" s="31"/>
      <c r="D1330" s="31"/>
    </row>
    <row r="1331" spans="1:4" ht="12.75">
      <c r="A1331" s="17"/>
      <c r="B1331" s="31"/>
      <c r="C1331" s="31"/>
      <c r="D1331" s="31"/>
    </row>
    <row r="1332" spans="1:4" ht="12.75">
      <c r="A1332" s="17"/>
      <c r="B1332" s="31"/>
      <c r="C1332" s="31"/>
      <c r="D1332" s="31"/>
    </row>
    <row r="1333" spans="1:4" ht="12.75">
      <c r="A1333" s="17"/>
      <c r="B1333" s="31"/>
      <c r="C1333" s="31"/>
      <c r="D1333" s="31"/>
    </row>
    <row r="1334" spans="1:4" ht="12.75">
      <c r="A1334" s="17"/>
      <c r="B1334" s="31"/>
      <c r="C1334" s="31"/>
      <c r="D1334" s="31"/>
    </row>
    <row r="1336" spans="1:6" ht="12.75">
      <c r="A1336" s="46" t="s">
        <v>2520</v>
      </c>
      <c r="B1336" s="47"/>
      <c r="C1336" s="47"/>
      <c r="D1336" s="47"/>
      <c r="E1336" s="47"/>
      <c r="F1336" s="48"/>
    </row>
    <row r="1337" spans="1:6" ht="12.75">
      <c r="A1337" s="49"/>
      <c r="B1337" s="11"/>
      <c r="C1337" s="11"/>
      <c r="D1337" s="11"/>
      <c r="E1337" s="11"/>
      <c r="F1337" s="45"/>
    </row>
    <row r="1338" spans="1:6" ht="12.75">
      <c r="A1338" s="20" t="s">
        <v>1448</v>
      </c>
      <c r="B1338" s="5">
        <v>2002</v>
      </c>
      <c r="C1338" s="5" t="s">
        <v>1449</v>
      </c>
      <c r="D1338" s="5">
        <v>2002</v>
      </c>
      <c r="E1338" s="20"/>
      <c r="F1338" s="50"/>
    </row>
    <row r="1339" spans="1:6" ht="13.5" thickBot="1">
      <c r="A1339" s="51" t="s">
        <v>1450</v>
      </c>
      <c r="B1339" s="52" t="s">
        <v>1451</v>
      </c>
      <c r="C1339" s="51"/>
      <c r="D1339" s="51" t="s">
        <v>1452</v>
      </c>
      <c r="E1339" s="51"/>
      <c r="F1339" s="53" t="s">
        <v>1453</v>
      </c>
    </row>
    <row r="1340" spans="1:6" ht="12.75">
      <c r="A1340" s="11"/>
      <c r="B1340" s="13"/>
      <c r="C1340" s="13"/>
      <c r="D1340" s="13"/>
      <c r="E1340" s="11"/>
      <c r="F1340" s="45"/>
    </row>
    <row r="1341" spans="1:6" ht="12.75">
      <c r="A1341" s="8" t="s">
        <v>2552</v>
      </c>
      <c r="B1341" s="37">
        <f>SUM(B1342:B1353)</f>
        <v>177420300</v>
      </c>
      <c r="C1341" s="37"/>
      <c r="D1341" s="37">
        <f>SUM(D1342:D1353)</f>
        <v>74812880</v>
      </c>
      <c r="E1341" s="39"/>
      <c r="F1341" s="10">
        <f aca="true" t="shared" si="41" ref="F1341:F1347">SUM(D1341/B1341)</f>
        <v>0.42167035001068087</v>
      </c>
    </row>
    <row r="1342" spans="1:6" ht="12.75">
      <c r="A1342" s="17" t="s">
        <v>2553</v>
      </c>
      <c r="B1342" s="31">
        <v>7665500</v>
      </c>
      <c r="C1342" s="31"/>
      <c r="D1342" s="31">
        <v>2645719</v>
      </c>
      <c r="E1342" s="17"/>
      <c r="F1342" s="14">
        <f t="shared" si="41"/>
        <v>0.3451463048724806</v>
      </c>
    </row>
    <row r="1343" spans="1:6" ht="12.75">
      <c r="A1343" s="17" t="s">
        <v>816</v>
      </c>
      <c r="B1343" s="31">
        <v>1566500</v>
      </c>
      <c r="C1343" s="31"/>
      <c r="D1343" s="31">
        <v>325248</v>
      </c>
      <c r="E1343" s="17"/>
      <c r="F1343" s="14">
        <f t="shared" si="41"/>
        <v>0.20762719438238111</v>
      </c>
    </row>
    <row r="1344" spans="1:6" ht="12.75">
      <c r="A1344" s="17" t="s">
        <v>2554</v>
      </c>
      <c r="B1344" s="31">
        <v>24001300</v>
      </c>
      <c r="C1344" s="31"/>
      <c r="D1344" s="31">
        <v>8053417</v>
      </c>
      <c r="E1344" s="17"/>
      <c r="F1344" s="14">
        <f t="shared" si="41"/>
        <v>0.3355408665363959</v>
      </c>
    </row>
    <row r="1345" spans="1:6" ht="12.75">
      <c r="A1345" s="17" t="s">
        <v>2555</v>
      </c>
      <c r="B1345" s="31">
        <v>36023400</v>
      </c>
      <c r="C1345" s="31"/>
      <c r="D1345" s="31">
        <v>9132219</v>
      </c>
      <c r="E1345" s="17"/>
      <c r="F1345" s="14">
        <f t="shared" si="41"/>
        <v>0.25350796981961726</v>
      </c>
    </row>
    <row r="1346" spans="1:6" ht="12.75">
      <c r="A1346" s="17" t="s">
        <v>2556</v>
      </c>
      <c r="B1346" s="31">
        <v>31767000</v>
      </c>
      <c r="C1346" s="31"/>
      <c r="D1346" s="31">
        <v>8521374</v>
      </c>
      <c r="E1346" s="17"/>
      <c r="F1346" s="14">
        <f t="shared" si="41"/>
        <v>0.2682461044480121</v>
      </c>
    </row>
    <row r="1347" spans="1:6" ht="12.75">
      <c r="A1347" s="17" t="s">
        <v>2557</v>
      </c>
      <c r="B1347" s="31">
        <v>21678600</v>
      </c>
      <c r="C1347" s="31"/>
      <c r="D1347" s="31">
        <v>12581927</v>
      </c>
      <c r="E1347" s="17"/>
      <c r="F1347" s="14">
        <f t="shared" si="41"/>
        <v>0.580384665061397</v>
      </c>
    </row>
    <row r="1348" spans="1:6" ht="12.75">
      <c r="A1348" s="40" t="s">
        <v>435</v>
      </c>
      <c r="B1348" s="31"/>
      <c r="C1348" s="31"/>
      <c r="D1348" s="31"/>
      <c r="E1348" s="17"/>
      <c r="F1348" s="14"/>
    </row>
    <row r="1349" spans="1:6" ht="12.75">
      <c r="A1349" s="17" t="s">
        <v>583</v>
      </c>
      <c r="B1349" s="31">
        <v>25613600</v>
      </c>
      <c r="C1349" s="31"/>
      <c r="D1349" s="31">
        <v>16119797</v>
      </c>
      <c r="E1349" s="17"/>
      <c r="F1349" s="14">
        <f>SUM(D1349/B1349)</f>
        <v>0.6293452306587125</v>
      </c>
    </row>
    <row r="1350" spans="1:6" ht="12.75">
      <c r="A1350" s="40" t="s">
        <v>435</v>
      </c>
      <c r="B1350" s="31"/>
      <c r="C1350" s="31"/>
      <c r="D1350" s="31"/>
      <c r="E1350" s="17"/>
      <c r="F1350" s="14"/>
    </row>
    <row r="1351" spans="1:6" ht="12.75">
      <c r="A1351" s="17" t="s">
        <v>2556</v>
      </c>
      <c r="B1351" s="31">
        <v>20570200</v>
      </c>
      <c r="C1351" s="31"/>
      <c r="D1351" s="31">
        <v>12288189</v>
      </c>
      <c r="E1351" s="17"/>
      <c r="F1351" s="14">
        <f>SUM(D1351/B1351)</f>
        <v>0.5973781975868003</v>
      </c>
    </row>
    <row r="1352" spans="1:6" ht="12.75">
      <c r="A1352" s="40" t="s">
        <v>435</v>
      </c>
      <c r="B1352" s="31"/>
      <c r="C1352" s="31"/>
      <c r="D1352" s="31"/>
      <c r="E1352" s="17"/>
      <c r="F1352" s="14"/>
    </row>
    <row r="1353" spans="1:6" ht="12.75">
      <c r="A1353" s="17" t="s">
        <v>2558</v>
      </c>
      <c r="B1353" s="31">
        <v>8534200</v>
      </c>
      <c r="C1353" s="31"/>
      <c r="D1353" s="31">
        <v>5144990</v>
      </c>
      <c r="E1353" s="17"/>
      <c r="F1353" s="14">
        <f>SUM(D1353/B1353)</f>
        <v>0.6028672869161725</v>
      </c>
    </row>
    <row r="1354" spans="1:6" ht="12.75">
      <c r="A1354" s="40" t="s">
        <v>435</v>
      </c>
      <c r="B1354" s="31"/>
      <c r="C1354" s="31"/>
      <c r="D1354" s="31"/>
      <c r="E1354" s="17"/>
      <c r="F1354" s="14"/>
    </row>
    <row r="1355" spans="1:6" ht="12.75">
      <c r="A1355" s="8" t="s">
        <v>2559</v>
      </c>
      <c r="B1355" s="37">
        <f>SUM(B1356:B1360)</f>
        <v>90503100</v>
      </c>
      <c r="C1355" s="37"/>
      <c r="D1355" s="37">
        <f>SUM(D1356:D1360)</f>
        <v>25566039</v>
      </c>
      <c r="E1355" s="39"/>
      <c r="F1355" s="10">
        <f aca="true" t="shared" si="42" ref="F1355:F1360">SUM(D1355/B1355)</f>
        <v>0.2824879921240267</v>
      </c>
    </row>
    <row r="1356" spans="1:6" ht="12.75">
      <c r="A1356" s="17" t="s">
        <v>2557</v>
      </c>
      <c r="B1356" s="31">
        <v>24191400</v>
      </c>
      <c r="C1356" s="31"/>
      <c r="D1356" s="31">
        <v>6969919</v>
      </c>
      <c r="E1356" s="17"/>
      <c r="F1356" s="14">
        <f t="shared" si="42"/>
        <v>0.28811556999594895</v>
      </c>
    </row>
    <row r="1357" spans="1:6" ht="12.75">
      <c r="A1357" s="17" t="s">
        <v>2560</v>
      </c>
      <c r="B1357" s="31">
        <v>20718900</v>
      </c>
      <c r="C1357" s="31"/>
      <c r="D1357" s="31">
        <v>5819224</v>
      </c>
      <c r="E1357" s="17"/>
      <c r="F1357" s="14">
        <f t="shared" si="42"/>
        <v>0.28086548996327027</v>
      </c>
    </row>
    <row r="1358" spans="1:6" ht="12.75">
      <c r="A1358" s="17" t="s">
        <v>2561</v>
      </c>
      <c r="B1358" s="31">
        <v>11391800</v>
      </c>
      <c r="C1358" s="31"/>
      <c r="D1358" s="31">
        <v>4055098</v>
      </c>
      <c r="E1358" s="17"/>
      <c r="F1358" s="14">
        <f t="shared" si="42"/>
        <v>0.35596639688196774</v>
      </c>
    </row>
    <row r="1359" spans="1:6" ht="12.75">
      <c r="A1359" s="17" t="s">
        <v>2562</v>
      </c>
      <c r="B1359" s="31">
        <v>11982200</v>
      </c>
      <c r="C1359" s="31"/>
      <c r="D1359" s="31">
        <v>3175283</v>
      </c>
      <c r="E1359" s="17"/>
      <c r="F1359" s="14">
        <f t="shared" si="42"/>
        <v>0.265</v>
      </c>
    </row>
    <row r="1360" spans="1:6" ht="12.75">
      <c r="A1360" s="17" t="s">
        <v>2563</v>
      </c>
      <c r="B1360" s="31">
        <v>22218800</v>
      </c>
      <c r="C1360" s="31"/>
      <c r="D1360" s="31">
        <v>5546515</v>
      </c>
      <c r="E1360" s="17"/>
      <c r="F1360" s="14">
        <f t="shared" si="42"/>
        <v>0.24963161826921346</v>
      </c>
    </row>
    <row r="1361" spans="1:6" ht="12.75">
      <c r="A1361" s="17"/>
      <c r="B1361" s="31"/>
      <c r="C1361" s="31"/>
      <c r="D1361" s="31"/>
      <c r="E1361" s="17"/>
      <c r="F1361" s="14"/>
    </row>
    <row r="1362" spans="1:6" ht="12.75">
      <c r="A1362" s="17"/>
      <c r="B1362" s="31"/>
      <c r="C1362" s="31"/>
      <c r="D1362" s="31"/>
      <c r="E1362" s="17"/>
      <c r="F1362" s="14"/>
    </row>
    <row r="1363" spans="1:6" ht="15.75">
      <c r="A1363" s="23" t="s">
        <v>2567</v>
      </c>
      <c r="B1363" s="37">
        <f>+B1285+B1302+B1307+B1316+B1325+B1341+B1355</f>
        <v>1261527000</v>
      </c>
      <c r="C1363" s="37"/>
      <c r="D1363" s="37">
        <f>+D1285+D1302+D1307+D1316+D1325+D1341+D1355</f>
        <v>435998257</v>
      </c>
      <c r="E1363" s="39"/>
      <c r="F1363" s="10">
        <f>SUM(D1363/B1363)</f>
        <v>0.3456115144582716</v>
      </c>
    </row>
    <row r="1366" spans="1:5" ht="12.75">
      <c r="A1366" s="17" t="s">
        <v>848</v>
      </c>
      <c r="B1366" s="17" t="s">
        <v>934</v>
      </c>
      <c r="C1366" s="17"/>
      <c r="D1366" s="17"/>
      <c r="E1366" s="38" t="s">
        <v>935</v>
      </c>
    </row>
    <row r="1367" spans="1:5" ht="12.75">
      <c r="A1367" s="17" t="s">
        <v>849</v>
      </c>
      <c r="B1367" s="17" t="s">
        <v>934</v>
      </c>
      <c r="C1367" s="17"/>
      <c r="D1367" s="17"/>
      <c r="E1367" s="38" t="s">
        <v>935</v>
      </c>
    </row>
    <row r="1370" spans="1:6" ht="12.75">
      <c r="A1370" s="46" t="s">
        <v>850</v>
      </c>
      <c r="B1370" s="47"/>
      <c r="C1370" s="47"/>
      <c r="D1370" s="47"/>
      <c r="E1370" s="47"/>
      <c r="F1370" s="66"/>
    </row>
    <row r="1371" spans="1:5" ht="12.75">
      <c r="A1371" s="49"/>
      <c r="B1371" s="11"/>
      <c r="C1371" s="11"/>
      <c r="D1371" s="11"/>
      <c r="E1371" s="11"/>
    </row>
    <row r="1372" spans="1:5" ht="12.75">
      <c r="A1372" s="20" t="s">
        <v>1448</v>
      </c>
      <c r="B1372" s="5">
        <v>2002</v>
      </c>
      <c r="C1372" s="5" t="s">
        <v>1449</v>
      </c>
      <c r="D1372" s="5">
        <v>2002</v>
      </c>
      <c r="E1372" s="20"/>
    </row>
    <row r="1373" spans="1:6" ht="13.5" thickBot="1">
      <c r="A1373" s="51" t="s">
        <v>1450</v>
      </c>
      <c r="B1373" s="52" t="s">
        <v>1451</v>
      </c>
      <c r="C1373" s="51"/>
      <c r="D1373" s="51" t="s">
        <v>1452</v>
      </c>
      <c r="E1373" s="51"/>
      <c r="F1373" s="53" t="s">
        <v>1453</v>
      </c>
    </row>
    <row r="1374" spans="1:5" ht="12.75">
      <c r="A1374" s="11"/>
      <c r="B1374" s="13"/>
      <c r="C1374" s="13"/>
      <c r="D1374" s="13"/>
      <c r="E1374" s="11"/>
    </row>
    <row r="1375" spans="1:6" ht="12.75">
      <c r="A1375" s="8" t="s">
        <v>843</v>
      </c>
      <c r="B1375" s="37">
        <f>SUM(B1376:B1383)</f>
        <v>551925800</v>
      </c>
      <c r="C1375" s="37"/>
      <c r="D1375" s="37">
        <f>SUM(D1376:D1383)</f>
        <v>126017456</v>
      </c>
      <c r="E1375" s="37"/>
      <c r="F1375" s="10">
        <f aca="true" t="shared" si="43" ref="F1375:F1401">SUM(D1375/B1375)</f>
        <v>0.2283231840222001</v>
      </c>
    </row>
    <row r="1376" spans="1:6" ht="12.75">
      <c r="A1376" s="17" t="s">
        <v>844</v>
      </c>
      <c r="B1376" s="31">
        <v>127072900</v>
      </c>
      <c r="C1376" s="31"/>
      <c r="D1376" s="31">
        <v>26149110</v>
      </c>
      <c r="E1376" s="17"/>
      <c r="F1376" s="14">
        <f t="shared" si="43"/>
        <v>0.2057803827566696</v>
      </c>
    </row>
    <row r="1377" spans="1:6" ht="12.75">
      <c r="A1377" s="17" t="s">
        <v>845</v>
      </c>
      <c r="B1377" s="31">
        <v>130388900</v>
      </c>
      <c r="C1377" s="31"/>
      <c r="D1377" s="31">
        <v>33632715</v>
      </c>
      <c r="E1377" s="17"/>
      <c r="F1377" s="14">
        <f t="shared" si="43"/>
        <v>0.2579415502393225</v>
      </c>
    </row>
    <row r="1378" spans="1:6" ht="12.75">
      <c r="A1378" s="17" t="s">
        <v>846</v>
      </c>
      <c r="B1378" s="31">
        <v>19392800</v>
      </c>
      <c r="C1378" s="31"/>
      <c r="D1378" s="31">
        <v>3369061</v>
      </c>
      <c r="E1378" s="17"/>
      <c r="F1378" s="14">
        <f t="shared" si="43"/>
        <v>0.17372741429809002</v>
      </c>
    </row>
    <row r="1379" spans="1:6" ht="12.75">
      <c r="A1379" s="17" t="s">
        <v>847</v>
      </c>
      <c r="B1379" s="31">
        <v>18981600</v>
      </c>
      <c r="C1379" s="31"/>
      <c r="D1379" s="31">
        <v>3707938</v>
      </c>
      <c r="E1379" s="17"/>
      <c r="F1379" s="14">
        <f t="shared" si="43"/>
        <v>0.19534380663379272</v>
      </c>
    </row>
    <row r="1380" spans="1:6" ht="12.75">
      <c r="A1380" s="17" t="s">
        <v>1720</v>
      </c>
      <c r="B1380" s="31">
        <v>13749900</v>
      </c>
      <c r="C1380" s="31"/>
      <c r="D1380" s="31">
        <v>2654095</v>
      </c>
      <c r="E1380" s="17"/>
      <c r="F1380" s="14">
        <f t="shared" si="43"/>
        <v>0.19302649473814354</v>
      </c>
    </row>
    <row r="1381" spans="1:6" ht="12.75">
      <c r="A1381" s="17" t="s">
        <v>2551</v>
      </c>
      <c r="B1381" s="31">
        <v>13467400</v>
      </c>
      <c r="C1381" s="31"/>
      <c r="D1381" s="31">
        <v>3251074</v>
      </c>
      <c r="E1381" s="17"/>
      <c r="F1381" s="14">
        <f t="shared" si="43"/>
        <v>0.24140324041760103</v>
      </c>
    </row>
    <row r="1382" spans="1:6" ht="12.75">
      <c r="A1382" s="17" t="s">
        <v>1721</v>
      </c>
      <c r="B1382" s="31">
        <v>224644100</v>
      </c>
      <c r="C1382" s="31"/>
      <c r="D1382" s="31">
        <v>52473763</v>
      </c>
      <c r="E1382" s="17"/>
      <c r="F1382" s="14">
        <f t="shared" si="43"/>
        <v>0.23358620591415488</v>
      </c>
    </row>
    <row r="1383" spans="1:6" ht="12.75">
      <c r="A1383" s="17" t="s">
        <v>1642</v>
      </c>
      <c r="B1383" s="31">
        <v>4228200</v>
      </c>
      <c r="C1383" s="31"/>
      <c r="D1383" s="31">
        <v>779700</v>
      </c>
      <c r="E1383" s="17"/>
      <c r="F1383" s="14">
        <f t="shared" si="43"/>
        <v>0.1844047112246346</v>
      </c>
    </row>
    <row r="1384" spans="1:6" ht="12.75">
      <c r="A1384" s="8" t="s">
        <v>1722</v>
      </c>
      <c r="B1384" s="37">
        <f>SUM(B1385:B1391)</f>
        <v>169360000</v>
      </c>
      <c r="C1384" s="37"/>
      <c r="D1384" s="37">
        <f>SUM(D1385:D1391)</f>
        <v>39210906</v>
      </c>
      <c r="E1384" s="37"/>
      <c r="F1384" s="10">
        <f t="shared" si="43"/>
        <v>0.23152400803023146</v>
      </c>
    </row>
    <row r="1385" spans="1:6" ht="12.75">
      <c r="A1385" s="17" t="s">
        <v>1723</v>
      </c>
      <c r="B1385" s="31">
        <v>57093900</v>
      </c>
      <c r="C1385" s="31"/>
      <c r="D1385" s="31">
        <v>14553188</v>
      </c>
      <c r="E1385" s="17"/>
      <c r="F1385" s="14">
        <f t="shared" si="43"/>
        <v>0.25489917486806823</v>
      </c>
    </row>
    <row r="1386" spans="1:6" ht="12.75">
      <c r="A1386" s="17" t="s">
        <v>633</v>
      </c>
      <c r="B1386" s="31">
        <v>12330900</v>
      </c>
      <c r="C1386" s="31"/>
      <c r="D1386" s="31">
        <v>2684133</v>
      </c>
      <c r="E1386" s="17"/>
      <c r="F1386" s="14">
        <f t="shared" si="43"/>
        <v>0.2176753521640756</v>
      </c>
    </row>
    <row r="1387" spans="1:6" ht="12.75">
      <c r="A1387" s="17" t="s">
        <v>1724</v>
      </c>
      <c r="B1387" s="31">
        <v>4745700</v>
      </c>
      <c r="C1387" s="31"/>
      <c r="D1387" s="31">
        <v>1334622</v>
      </c>
      <c r="E1387" s="17"/>
      <c r="F1387" s="14">
        <f t="shared" si="43"/>
        <v>0.2812276376509261</v>
      </c>
    </row>
    <row r="1388" spans="1:6" ht="12.75">
      <c r="A1388" s="17" t="s">
        <v>1725</v>
      </c>
      <c r="B1388" s="31">
        <v>12224600</v>
      </c>
      <c r="C1388" s="31"/>
      <c r="D1388" s="31">
        <v>2498542</v>
      </c>
      <c r="E1388" s="17"/>
      <c r="F1388" s="14">
        <f t="shared" si="43"/>
        <v>0.204386401191041</v>
      </c>
    </row>
    <row r="1389" spans="1:6" ht="12.75">
      <c r="A1389" s="17" t="s">
        <v>1726</v>
      </c>
      <c r="B1389" s="31">
        <v>1751200</v>
      </c>
      <c r="C1389" s="31"/>
      <c r="D1389" s="31">
        <v>475523</v>
      </c>
      <c r="E1389" s="17"/>
      <c r="F1389" s="14">
        <f t="shared" si="43"/>
        <v>0.2715412288716309</v>
      </c>
    </row>
    <row r="1390" spans="1:6" ht="12.75">
      <c r="A1390" s="17" t="s">
        <v>2847</v>
      </c>
      <c r="B1390" s="31">
        <v>28419100</v>
      </c>
      <c r="C1390" s="31"/>
      <c r="D1390" s="31">
        <v>6297239</v>
      </c>
      <c r="E1390" s="17"/>
      <c r="F1390" s="14">
        <f t="shared" si="43"/>
        <v>0.22158474406297174</v>
      </c>
    </row>
    <row r="1391" spans="1:6" ht="12.75">
      <c r="A1391" s="17" t="s">
        <v>2835</v>
      </c>
      <c r="B1391" s="31">
        <v>52794600</v>
      </c>
      <c r="C1391" s="31"/>
      <c r="D1391" s="31">
        <v>11367659</v>
      </c>
      <c r="E1391" s="17"/>
      <c r="F1391" s="14">
        <f t="shared" si="43"/>
        <v>0.21531859318945498</v>
      </c>
    </row>
    <row r="1392" spans="1:6" ht="12.75">
      <c r="A1392" s="8" t="s">
        <v>1727</v>
      </c>
      <c r="B1392" s="37">
        <f>SUM(B1393:B1407)</f>
        <v>889824100</v>
      </c>
      <c r="C1392" s="37"/>
      <c r="D1392" s="37">
        <f>SUM(D1393:D1407)</f>
        <v>203385899</v>
      </c>
      <c r="E1392" s="37"/>
      <c r="F1392" s="10">
        <f t="shared" si="43"/>
        <v>0.2285686564344571</v>
      </c>
    </row>
    <row r="1393" spans="1:6" ht="12.75">
      <c r="A1393" s="17" t="s">
        <v>1728</v>
      </c>
      <c r="B1393" s="31">
        <v>11982400</v>
      </c>
      <c r="C1393" s="31"/>
      <c r="D1393" s="31">
        <v>2654694</v>
      </c>
      <c r="E1393" s="17"/>
      <c r="F1393" s="14">
        <f t="shared" si="43"/>
        <v>0.22154943917746028</v>
      </c>
    </row>
    <row r="1394" spans="1:6" ht="12.75">
      <c r="A1394" s="17" t="s">
        <v>437</v>
      </c>
      <c r="B1394" s="31">
        <v>43516000</v>
      </c>
      <c r="C1394" s="31"/>
      <c r="D1394" s="31">
        <v>9867618</v>
      </c>
      <c r="E1394" s="17"/>
      <c r="F1394" s="14">
        <f t="shared" si="43"/>
        <v>0.2267583877194595</v>
      </c>
    </row>
    <row r="1395" spans="1:6" ht="12.75">
      <c r="A1395" s="17" t="s">
        <v>1729</v>
      </c>
      <c r="B1395" s="31">
        <v>210398900</v>
      </c>
      <c r="C1395" s="31"/>
      <c r="D1395" s="31">
        <v>50995441</v>
      </c>
      <c r="E1395" s="17"/>
      <c r="F1395" s="14">
        <f t="shared" si="43"/>
        <v>0.24237503618127282</v>
      </c>
    </row>
    <row r="1396" spans="1:6" ht="12.75">
      <c r="A1396" s="17" t="s">
        <v>1730</v>
      </c>
      <c r="B1396" s="31">
        <v>1048500</v>
      </c>
      <c r="C1396" s="31"/>
      <c r="D1396" s="31">
        <v>238950</v>
      </c>
      <c r="E1396" s="17"/>
      <c r="F1396" s="14">
        <f t="shared" si="43"/>
        <v>0.2278969957081545</v>
      </c>
    </row>
    <row r="1397" spans="1:6" ht="12.75">
      <c r="A1397" s="17" t="s">
        <v>306</v>
      </c>
      <c r="B1397" s="31">
        <v>35726300</v>
      </c>
      <c r="C1397" s="31"/>
      <c r="D1397" s="31">
        <v>7617836</v>
      </c>
      <c r="E1397" s="17"/>
      <c r="F1397" s="14">
        <f t="shared" si="43"/>
        <v>0.21322767820905048</v>
      </c>
    </row>
    <row r="1398" spans="1:6" ht="12.75">
      <c r="A1398" s="17" t="s">
        <v>1731</v>
      </c>
      <c r="B1398" s="31">
        <v>430254400</v>
      </c>
      <c r="C1398" s="31"/>
      <c r="D1398" s="31">
        <v>98015889</v>
      </c>
      <c r="E1398" s="17"/>
      <c r="F1398" s="14">
        <f t="shared" si="43"/>
        <v>0.22780914965657528</v>
      </c>
    </row>
    <row r="1399" spans="1:6" ht="12.75">
      <c r="A1399" s="17" t="s">
        <v>1732</v>
      </c>
      <c r="B1399" s="31">
        <v>3467500</v>
      </c>
      <c r="C1399" s="31"/>
      <c r="D1399" s="31">
        <v>832664</v>
      </c>
      <c r="E1399" s="17"/>
      <c r="F1399" s="14">
        <f t="shared" si="43"/>
        <v>0.24013381398702235</v>
      </c>
    </row>
    <row r="1400" spans="1:6" ht="12.75">
      <c r="A1400" s="17" t="s">
        <v>1058</v>
      </c>
      <c r="B1400" s="31">
        <v>23575200</v>
      </c>
      <c r="C1400" s="31"/>
      <c r="D1400" s="31">
        <v>4846037</v>
      </c>
      <c r="E1400" s="17"/>
      <c r="F1400" s="14">
        <f t="shared" si="43"/>
        <v>0.20555655943533882</v>
      </c>
    </row>
    <row r="1401" spans="1:6" ht="12.75">
      <c r="A1401" s="17" t="s">
        <v>1730</v>
      </c>
      <c r="B1401" s="31">
        <v>16982500</v>
      </c>
      <c r="C1401" s="31"/>
      <c r="D1401" s="31">
        <v>4418400</v>
      </c>
      <c r="E1401" s="17"/>
      <c r="F1401" s="14">
        <f t="shared" si="43"/>
        <v>0.26017370822905933</v>
      </c>
    </row>
    <row r="1402" spans="1:6" ht="12.75">
      <c r="A1402" s="40" t="s">
        <v>824</v>
      </c>
      <c r="B1402" s="31"/>
      <c r="C1402" s="31"/>
      <c r="D1402" s="31"/>
      <c r="E1402" s="17"/>
      <c r="F1402" s="14"/>
    </row>
    <row r="1403" spans="1:6" ht="12.75">
      <c r="A1403" s="17" t="s">
        <v>1733</v>
      </c>
      <c r="B1403" s="31">
        <v>36381000</v>
      </c>
      <c r="C1403" s="31"/>
      <c r="D1403" s="31">
        <v>9175220</v>
      </c>
      <c r="E1403" s="17"/>
      <c r="F1403" s="14">
        <f>SUM(D1403/B1403)</f>
        <v>0.2521981253951238</v>
      </c>
    </row>
    <row r="1404" spans="1:6" ht="12.75">
      <c r="A1404" s="40" t="s">
        <v>824</v>
      </c>
      <c r="B1404" s="31"/>
      <c r="C1404" s="31"/>
      <c r="D1404" s="31"/>
      <c r="E1404" s="17"/>
      <c r="F1404" s="14"/>
    </row>
    <row r="1405" spans="1:6" ht="12.75">
      <c r="A1405" s="17" t="s">
        <v>1734</v>
      </c>
      <c r="B1405" s="31">
        <v>16252500</v>
      </c>
      <c r="C1405" s="31"/>
      <c r="D1405" s="31">
        <v>3689910</v>
      </c>
      <c r="E1405" s="17"/>
      <c r="F1405" s="14">
        <f>SUM(D1405/B1405)</f>
        <v>0.22703645592985694</v>
      </c>
    </row>
    <row r="1406" spans="1:6" ht="12.75">
      <c r="A1406" s="40" t="s">
        <v>824</v>
      </c>
      <c r="B1406" s="31"/>
      <c r="C1406" s="31"/>
      <c r="D1406" s="31"/>
      <c r="E1406" s="17"/>
      <c r="F1406" s="14"/>
    </row>
    <row r="1407" spans="1:6" ht="12.75">
      <c r="A1407" s="17" t="s">
        <v>1735</v>
      </c>
      <c r="B1407" s="31">
        <v>60238900</v>
      </c>
      <c r="C1407" s="31"/>
      <c r="D1407" s="31">
        <v>11033240</v>
      </c>
      <c r="E1407" s="17"/>
      <c r="F1407" s="14">
        <f>SUM(D1407/B1407)</f>
        <v>0.18315805899510118</v>
      </c>
    </row>
    <row r="1408" spans="1:6" ht="12.75">
      <c r="A1408" s="40" t="s">
        <v>824</v>
      </c>
      <c r="B1408" s="31"/>
      <c r="C1408" s="31"/>
      <c r="D1408" s="31"/>
      <c r="E1408" s="17"/>
      <c r="F1408" s="14"/>
    </row>
    <row r="1409" spans="1:6" ht="12.75">
      <c r="A1409" s="8" t="s">
        <v>1736</v>
      </c>
      <c r="B1409" s="37">
        <f>SUM(B1410:B1415)</f>
        <v>97771700</v>
      </c>
      <c r="C1409" s="37"/>
      <c r="D1409" s="37">
        <f>SUM(D1410:D1415)</f>
        <v>22315302</v>
      </c>
      <c r="E1409" s="37"/>
      <c r="F1409" s="10">
        <f>SUM(D1409/B1409)</f>
        <v>0.2282388666659166</v>
      </c>
    </row>
    <row r="1410" spans="1:6" ht="12.75">
      <c r="A1410" s="17" t="s">
        <v>1737</v>
      </c>
      <c r="B1410" s="31">
        <v>33839200</v>
      </c>
      <c r="C1410" s="31"/>
      <c r="D1410" s="31">
        <v>7975628</v>
      </c>
      <c r="E1410" s="17"/>
      <c r="F1410" s="14">
        <f>SUM(D1410/B1410)</f>
        <v>0.2356919785337715</v>
      </c>
    </row>
    <row r="1411" spans="1:6" ht="12.75">
      <c r="A1411" s="17" t="s">
        <v>1738</v>
      </c>
      <c r="B1411" s="31">
        <v>6211500</v>
      </c>
      <c r="C1411" s="31"/>
      <c r="D1411" s="31">
        <v>1931125</v>
      </c>
      <c r="E1411" s="17"/>
      <c r="F1411" s="14">
        <f>SUM(D1411/B1411)</f>
        <v>0.31089511390163405</v>
      </c>
    </row>
    <row r="1412" spans="1:6" ht="12.75">
      <c r="A1412" s="17" t="s">
        <v>1739</v>
      </c>
      <c r="B1412" s="31">
        <v>7993400</v>
      </c>
      <c r="C1412" s="31"/>
      <c r="D1412" s="31">
        <v>2498289</v>
      </c>
      <c r="E1412" s="17"/>
      <c r="F1412" s="14">
        <f>SUM(D1412/B1412)</f>
        <v>0.3125439737783672</v>
      </c>
    </row>
    <row r="1413" spans="1:6" ht="12.75">
      <c r="A1413" s="17" t="s">
        <v>1740</v>
      </c>
      <c r="B1413" s="31">
        <v>26012500</v>
      </c>
      <c r="C1413" s="31"/>
      <c r="D1413" s="31">
        <v>4133030</v>
      </c>
      <c r="E1413" s="17"/>
      <c r="F1413" s="14">
        <f>SUM(D1413/B1413)</f>
        <v>0.15888630466122056</v>
      </c>
    </row>
    <row r="1414" ht="12.75">
      <c r="A1414" s="40" t="s">
        <v>1741</v>
      </c>
    </row>
    <row r="1415" spans="1:6" ht="12.75">
      <c r="A1415" s="17" t="s">
        <v>2655</v>
      </c>
      <c r="B1415" s="31">
        <v>23715100</v>
      </c>
      <c r="C1415" s="31"/>
      <c r="D1415" s="31">
        <v>5777230</v>
      </c>
      <c r="E1415" s="17"/>
      <c r="F1415" s="14">
        <f>SUM(D1415/B1415)</f>
        <v>0.24360976761641318</v>
      </c>
    </row>
    <row r="1416" spans="1:6" ht="12.75">
      <c r="A1416" s="40" t="s">
        <v>1741</v>
      </c>
      <c r="B1416" s="31"/>
      <c r="C1416" s="31"/>
      <c r="D1416" s="31"/>
      <c r="E1416" s="17"/>
      <c r="F1416" s="14"/>
    </row>
    <row r="1417" spans="1:6" ht="12.75">
      <c r="A1417" s="8" t="s">
        <v>1742</v>
      </c>
      <c r="B1417" s="37">
        <f>SUM(B1418:B1421)</f>
        <v>45559400</v>
      </c>
      <c r="C1417" s="37"/>
      <c r="D1417" s="37">
        <f>SUM(D1418:D1421)</f>
        <v>10883913</v>
      </c>
      <c r="E1417" s="37"/>
      <c r="F1417" s="10">
        <f>SUM(D1417/B1417)</f>
        <v>0.23889500300706332</v>
      </c>
    </row>
    <row r="1418" spans="1:6" ht="12.75">
      <c r="A1418" s="17" t="s">
        <v>608</v>
      </c>
      <c r="B1418" s="31">
        <v>24538000</v>
      </c>
      <c r="C1418" s="31"/>
      <c r="D1418" s="31">
        <v>5772388</v>
      </c>
      <c r="E1418" s="17"/>
      <c r="F1418" s="14">
        <f>SUM(D1418/B1418)</f>
        <v>0.2352428070747412</v>
      </c>
    </row>
    <row r="1419" spans="1:6" ht="12.75">
      <c r="A1419" s="17" t="s">
        <v>494</v>
      </c>
      <c r="B1419" s="31">
        <v>11862400</v>
      </c>
      <c r="C1419" s="31"/>
      <c r="D1419" s="31">
        <v>2865770</v>
      </c>
      <c r="E1419" s="17"/>
      <c r="F1419" s="14">
        <f>SUM(D1419/B1419)</f>
        <v>0.24158433369301321</v>
      </c>
    </row>
    <row r="1420" spans="1:6" ht="12.75">
      <c r="A1420" s="17" t="s">
        <v>1743</v>
      </c>
      <c r="B1420" s="31">
        <v>4917100</v>
      </c>
      <c r="C1420" s="31"/>
      <c r="D1420" s="31">
        <v>1425275</v>
      </c>
      <c r="E1420" s="17"/>
      <c r="F1420" s="14">
        <f>SUM(D1420/B1420)</f>
        <v>0.28986089361615586</v>
      </c>
    </row>
    <row r="1421" spans="1:6" ht="12.75">
      <c r="A1421" s="17" t="s">
        <v>1744</v>
      </c>
      <c r="B1421" s="31">
        <v>4241900</v>
      </c>
      <c r="C1421" s="31"/>
      <c r="D1421" s="31">
        <v>820480</v>
      </c>
      <c r="E1421" s="17"/>
      <c r="F1421" s="14">
        <f>SUM(D1421/B1421)</f>
        <v>0.19342275866946415</v>
      </c>
    </row>
    <row r="1422" spans="1:6" ht="12.75">
      <c r="A1422" s="40" t="s">
        <v>2589</v>
      </c>
      <c r="B1422" s="31"/>
      <c r="C1422" s="31"/>
      <c r="D1422" s="31"/>
      <c r="E1422" s="17"/>
      <c r="F1422" s="33"/>
    </row>
    <row r="1423" spans="1:6" ht="12.75">
      <c r="A1423" s="8"/>
      <c r="B1423" s="31"/>
      <c r="C1423" s="31"/>
      <c r="D1423" s="31"/>
      <c r="E1423" s="17"/>
      <c r="F1423" s="33"/>
    </row>
    <row r="1424" spans="1:6" ht="12.75">
      <c r="A1424" s="17"/>
      <c r="B1424" s="17"/>
      <c r="C1424" s="17"/>
      <c r="D1424" s="17"/>
      <c r="E1424" s="17"/>
      <c r="F1424" s="33"/>
    </row>
    <row r="1426" spans="1:6" ht="12.75">
      <c r="A1426" s="46" t="s">
        <v>850</v>
      </c>
      <c r="B1426" s="47"/>
      <c r="C1426" s="47"/>
      <c r="D1426" s="47"/>
      <c r="E1426" s="47"/>
      <c r="F1426" s="48"/>
    </row>
    <row r="1427" spans="1:6" ht="12.75">
      <c r="A1427" s="49"/>
      <c r="B1427" s="11"/>
      <c r="C1427" s="11"/>
      <c r="D1427" s="11"/>
      <c r="E1427" s="11"/>
      <c r="F1427" s="45"/>
    </row>
    <row r="1428" spans="1:6" ht="12.75">
      <c r="A1428" s="20" t="s">
        <v>1448</v>
      </c>
      <c r="B1428" s="5">
        <v>2002</v>
      </c>
      <c r="C1428" s="5" t="s">
        <v>1449</v>
      </c>
      <c r="D1428" s="5">
        <v>2002</v>
      </c>
      <c r="E1428" s="20"/>
      <c r="F1428" s="50"/>
    </row>
    <row r="1429" spans="1:6" ht="13.5" thickBot="1">
      <c r="A1429" s="51" t="s">
        <v>1450</v>
      </c>
      <c r="B1429" s="52" t="s">
        <v>1451</v>
      </c>
      <c r="C1429" s="51"/>
      <c r="D1429" s="51" t="s">
        <v>1452</v>
      </c>
      <c r="E1429" s="51"/>
      <c r="F1429" s="53" t="s">
        <v>1453</v>
      </c>
    </row>
    <row r="1430" spans="1:6" ht="12.75">
      <c r="A1430" s="11"/>
      <c r="B1430" s="13"/>
      <c r="C1430" s="13"/>
      <c r="D1430" s="13"/>
      <c r="E1430" s="11"/>
      <c r="F1430" s="45"/>
    </row>
    <row r="1431" spans="1:6" ht="12.75">
      <c r="A1431" s="8" t="s">
        <v>1745</v>
      </c>
      <c r="B1431" s="37">
        <f>SUM(B1432:B1439)</f>
        <v>138746900</v>
      </c>
      <c r="C1431" s="37"/>
      <c r="D1431" s="37">
        <f>SUM(D1432:D1439)</f>
        <v>30915139</v>
      </c>
      <c r="E1431" s="37"/>
      <c r="F1431" s="10">
        <f aca="true" t="shared" si="44" ref="F1431:F1446">SUM(D1431/B1431)</f>
        <v>0.22281679086163367</v>
      </c>
    </row>
    <row r="1432" spans="1:6" ht="12.75">
      <c r="A1432" s="17" t="s">
        <v>1746</v>
      </c>
      <c r="B1432" s="31">
        <v>25360200</v>
      </c>
      <c r="C1432" s="31"/>
      <c r="D1432" s="31">
        <v>5929810</v>
      </c>
      <c r="E1432" s="17"/>
      <c r="F1432" s="14">
        <f t="shared" si="44"/>
        <v>0.23382347142372695</v>
      </c>
    </row>
    <row r="1433" spans="1:6" ht="12.75">
      <c r="A1433" s="17" t="s">
        <v>1747</v>
      </c>
      <c r="B1433" s="31">
        <v>6957300</v>
      </c>
      <c r="C1433" s="31"/>
      <c r="D1433" s="31">
        <v>1523818</v>
      </c>
      <c r="E1433" s="17"/>
      <c r="F1433" s="14">
        <f t="shared" si="44"/>
        <v>0.21902433415261668</v>
      </c>
    </row>
    <row r="1434" spans="1:6" ht="12.75">
      <c r="A1434" s="17" t="s">
        <v>1748</v>
      </c>
      <c r="B1434" s="31">
        <v>3971300</v>
      </c>
      <c r="C1434" s="31"/>
      <c r="D1434" s="31">
        <v>915792</v>
      </c>
      <c r="E1434" s="17"/>
      <c r="F1434" s="14">
        <f t="shared" si="44"/>
        <v>0.23060257346460858</v>
      </c>
    </row>
    <row r="1435" spans="1:6" ht="12.75">
      <c r="A1435" s="17" t="s">
        <v>1749</v>
      </c>
      <c r="B1435" s="31">
        <v>28223200</v>
      </c>
      <c r="C1435" s="31"/>
      <c r="D1435" s="31">
        <v>5824194</v>
      </c>
      <c r="E1435" s="17"/>
      <c r="F1435" s="14">
        <f t="shared" si="44"/>
        <v>0.20636192919300433</v>
      </c>
    </row>
    <row r="1436" spans="1:6" ht="12.75">
      <c r="A1436" s="17" t="s">
        <v>1750</v>
      </c>
      <c r="B1436" s="31">
        <v>14924900</v>
      </c>
      <c r="C1436" s="31"/>
      <c r="D1436" s="31">
        <v>3655764</v>
      </c>
      <c r="E1436" s="17"/>
      <c r="F1436" s="14">
        <f t="shared" si="44"/>
        <v>0.24494395272330133</v>
      </c>
    </row>
    <row r="1437" spans="1:6" ht="12.75">
      <c r="A1437" s="17" t="s">
        <v>1751</v>
      </c>
      <c r="B1437" s="31">
        <v>10258900</v>
      </c>
      <c r="C1437" s="31"/>
      <c r="D1437" s="31">
        <v>2793666</v>
      </c>
      <c r="E1437" s="17"/>
      <c r="F1437" s="14">
        <f t="shared" si="44"/>
        <v>0.27231633021084134</v>
      </c>
    </row>
    <row r="1438" spans="1:6" ht="12.75">
      <c r="A1438" s="17" t="s">
        <v>1752</v>
      </c>
      <c r="B1438" s="31">
        <v>8387800</v>
      </c>
      <c r="C1438" s="31"/>
      <c r="D1438" s="31">
        <v>2119353</v>
      </c>
      <c r="E1438" s="17"/>
      <c r="F1438" s="14">
        <f t="shared" si="44"/>
        <v>0.25267090297813494</v>
      </c>
    </row>
    <row r="1439" spans="1:6" ht="12.75">
      <c r="A1439" s="17" t="s">
        <v>1753</v>
      </c>
      <c r="B1439" s="31">
        <v>40663300</v>
      </c>
      <c r="C1439" s="31"/>
      <c r="D1439" s="31">
        <v>8152742</v>
      </c>
      <c r="E1439" s="17"/>
      <c r="F1439" s="14">
        <f t="shared" si="44"/>
        <v>0.20049386055730845</v>
      </c>
    </row>
    <row r="1440" spans="1:6" ht="12.75">
      <c r="A1440" s="8" t="s">
        <v>1754</v>
      </c>
      <c r="B1440" s="37">
        <f>SUM(B1441:B1450)</f>
        <v>321144700</v>
      </c>
      <c r="C1440" s="37"/>
      <c r="D1440" s="37">
        <f>SUM(D1441:D1450)</f>
        <v>122707536</v>
      </c>
      <c r="E1440" s="37"/>
      <c r="F1440" s="10">
        <f t="shared" si="44"/>
        <v>0.3820942273062579</v>
      </c>
    </row>
    <row r="1441" spans="1:6" ht="12.75">
      <c r="A1441" s="17" t="s">
        <v>2595</v>
      </c>
      <c r="B1441" s="31">
        <v>40178200</v>
      </c>
      <c r="C1441" s="31"/>
      <c r="D1441" s="31">
        <v>8064664</v>
      </c>
      <c r="E1441" s="17"/>
      <c r="F1441" s="14">
        <f t="shared" si="44"/>
        <v>0.20072238178912943</v>
      </c>
    </row>
    <row r="1442" spans="1:6" ht="12.75">
      <c r="A1442" s="17" t="s">
        <v>1755</v>
      </c>
      <c r="B1442" s="31">
        <v>20072900</v>
      </c>
      <c r="C1442" s="31"/>
      <c r="D1442" s="31">
        <v>4761989</v>
      </c>
      <c r="E1442" s="17"/>
      <c r="F1442" s="14">
        <f t="shared" si="44"/>
        <v>0.23723472941129584</v>
      </c>
    </row>
    <row r="1443" spans="1:6" ht="12.75">
      <c r="A1443" s="17" t="s">
        <v>1756</v>
      </c>
      <c r="B1443" s="31">
        <v>72828900</v>
      </c>
      <c r="C1443" s="31"/>
      <c r="D1443" s="31">
        <v>15446758</v>
      </c>
      <c r="E1443" s="17"/>
      <c r="F1443" s="14">
        <f t="shared" si="44"/>
        <v>0.21209654409169987</v>
      </c>
    </row>
    <row r="1444" spans="1:6" ht="12.75">
      <c r="A1444" s="17" t="s">
        <v>50</v>
      </c>
      <c r="B1444" s="31">
        <v>15045100</v>
      </c>
      <c r="C1444" s="31"/>
      <c r="D1444" s="31">
        <v>3629049</v>
      </c>
      <c r="E1444" s="17"/>
      <c r="F1444" s="14">
        <f t="shared" si="44"/>
        <v>0.2412113578507288</v>
      </c>
    </row>
    <row r="1445" spans="1:6" ht="12.75">
      <c r="A1445" s="17" t="s">
        <v>51</v>
      </c>
      <c r="B1445" s="31">
        <v>3868000</v>
      </c>
      <c r="C1445" s="31"/>
      <c r="D1445" s="31">
        <v>974996</v>
      </c>
      <c r="E1445" s="17"/>
      <c r="F1445" s="14">
        <f t="shared" si="44"/>
        <v>0.2520672182006205</v>
      </c>
    </row>
    <row r="1446" spans="1:6" ht="12.75">
      <c r="A1446" s="17" t="s">
        <v>52</v>
      </c>
      <c r="B1446" s="31">
        <v>61831500</v>
      </c>
      <c r="C1446" s="31"/>
      <c r="D1446" s="31">
        <v>33435010</v>
      </c>
      <c r="E1446" s="17"/>
      <c r="F1446" s="14">
        <f t="shared" si="44"/>
        <v>0.5407439573680082</v>
      </c>
    </row>
    <row r="1447" ht="12.75">
      <c r="A1447" s="40" t="s">
        <v>314</v>
      </c>
    </row>
    <row r="1448" spans="1:6" ht="12.75">
      <c r="A1448" s="17" t="s">
        <v>53</v>
      </c>
      <c r="B1448" s="31">
        <v>99246300</v>
      </c>
      <c r="C1448" s="31"/>
      <c r="D1448" s="31">
        <v>51742385</v>
      </c>
      <c r="E1448" s="17"/>
      <c r="F1448" s="14">
        <f>SUM(D1448/B1448)</f>
        <v>0.5213532897448067</v>
      </c>
    </row>
    <row r="1449" spans="1:6" ht="12.75">
      <c r="A1449" s="40" t="s">
        <v>314</v>
      </c>
      <c r="B1449" s="31"/>
      <c r="C1449" s="31"/>
      <c r="D1449" s="31"/>
      <c r="E1449" s="17"/>
      <c r="F1449" s="14"/>
    </row>
    <row r="1450" spans="1:6" ht="12.75">
      <c r="A1450" s="17" t="s">
        <v>54</v>
      </c>
      <c r="B1450" s="31">
        <v>8073800</v>
      </c>
      <c r="C1450" s="31"/>
      <c r="D1450" s="31">
        <v>4652685</v>
      </c>
      <c r="E1450" s="17"/>
      <c r="F1450" s="14">
        <f>SUM(D1450/B1450)</f>
        <v>0.5762695385072705</v>
      </c>
    </row>
    <row r="1451" spans="1:6" ht="12.75">
      <c r="A1451" s="40" t="s">
        <v>314</v>
      </c>
      <c r="B1451" s="31"/>
      <c r="C1451" s="31"/>
      <c r="D1451" s="31"/>
      <c r="E1451" s="17"/>
      <c r="F1451" s="14"/>
    </row>
    <row r="1452" spans="1:6" ht="12.75">
      <c r="A1452" s="8" t="s">
        <v>1762</v>
      </c>
      <c r="B1452" s="37">
        <f>SUM(B1453:B1457)</f>
        <v>161217800</v>
      </c>
      <c r="C1452" s="37"/>
      <c r="D1452" s="37">
        <f>SUM(D1453:D1457)</f>
        <v>35460287</v>
      </c>
      <c r="E1452" s="37"/>
      <c r="F1452" s="10">
        <f aca="true" t="shared" si="45" ref="F1452:F1457">SUM(D1452/B1452)</f>
        <v>0.21995267892255074</v>
      </c>
    </row>
    <row r="1453" spans="1:6" ht="12.75">
      <c r="A1453" s="17" t="s">
        <v>1763</v>
      </c>
      <c r="B1453" s="31">
        <v>55010900</v>
      </c>
      <c r="C1453" s="31"/>
      <c r="D1453" s="31">
        <v>12339641</v>
      </c>
      <c r="E1453" s="17"/>
      <c r="F1453" s="14">
        <f t="shared" si="45"/>
        <v>0.22431265440121867</v>
      </c>
    </row>
    <row r="1454" spans="1:6" ht="12.75">
      <c r="A1454" s="17" t="s">
        <v>1764</v>
      </c>
      <c r="B1454" s="31">
        <v>30698800</v>
      </c>
      <c r="C1454" s="31"/>
      <c r="D1454" s="31">
        <v>6873323</v>
      </c>
      <c r="E1454" s="17"/>
      <c r="F1454" s="14">
        <f t="shared" si="45"/>
        <v>0.2238954942864216</v>
      </c>
    </row>
    <row r="1455" spans="1:6" ht="12.75">
      <c r="A1455" s="17" t="s">
        <v>1765</v>
      </c>
      <c r="B1455" s="31">
        <v>17490500</v>
      </c>
      <c r="C1455" s="31"/>
      <c r="D1455" s="31">
        <v>3251356</v>
      </c>
      <c r="E1455" s="17"/>
      <c r="F1455" s="14">
        <f t="shared" si="45"/>
        <v>0.18589268460021155</v>
      </c>
    </row>
    <row r="1456" spans="1:6" ht="12.75">
      <c r="A1456" s="17" t="s">
        <v>1766</v>
      </c>
      <c r="B1456" s="31">
        <v>54472100</v>
      </c>
      <c r="C1456" s="31"/>
      <c r="D1456" s="31">
        <v>11929957</v>
      </c>
      <c r="E1456" s="17"/>
      <c r="F1456" s="14">
        <f t="shared" si="45"/>
        <v>0.21901041083417017</v>
      </c>
    </row>
    <row r="1457" spans="1:6" ht="12.75">
      <c r="A1457" s="17" t="s">
        <v>1767</v>
      </c>
      <c r="B1457" s="31">
        <v>3545500</v>
      </c>
      <c r="C1457" s="31"/>
      <c r="D1457" s="31">
        <v>1066010</v>
      </c>
      <c r="E1457" s="17"/>
      <c r="F1457" s="14">
        <f t="shared" si="45"/>
        <v>0.30066563249189115</v>
      </c>
    </row>
    <row r="1458" spans="1:6" ht="12.75">
      <c r="A1458" s="40" t="s">
        <v>1768</v>
      </c>
      <c r="B1458" s="31"/>
      <c r="C1458" s="31"/>
      <c r="D1458" s="31"/>
      <c r="E1458" s="17"/>
      <c r="F1458" s="14"/>
    </row>
    <row r="1459" spans="1:6" ht="12.75">
      <c r="A1459" s="17"/>
      <c r="B1459" s="31"/>
      <c r="C1459" s="31"/>
      <c r="D1459" s="31"/>
      <c r="E1459" s="17"/>
      <c r="F1459" s="14"/>
    </row>
    <row r="1460" spans="1:6" ht="12.75">
      <c r="A1460" s="17"/>
      <c r="B1460" s="17"/>
      <c r="C1460" s="17"/>
      <c r="D1460" s="17"/>
      <c r="E1460" s="17"/>
      <c r="F1460" s="33"/>
    </row>
    <row r="1461" spans="1:6" ht="15.75">
      <c r="A1461" s="23" t="s">
        <v>2567</v>
      </c>
      <c r="B1461" s="37">
        <f>+B1375+B1384+B1392+B1409+B1417+B1431+B1440+B1452</f>
        <v>2375550400</v>
      </c>
      <c r="C1461" s="37"/>
      <c r="D1461" s="37">
        <f>+D1375+D1384+D1392+D1409+D1417+D1431+D1440+D1452</f>
        <v>590896438</v>
      </c>
      <c r="E1461" s="37"/>
      <c r="F1461" s="10">
        <f>SUM(D1461/B1461)</f>
        <v>0.24874085517192143</v>
      </c>
    </row>
    <row r="1462" spans="1:6" ht="12.75">
      <c r="A1462" s="17"/>
      <c r="B1462" s="17"/>
      <c r="C1462" s="17"/>
      <c r="D1462" s="17"/>
      <c r="E1462" s="17"/>
      <c r="F1462" s="33"/>
    </row>
    <row r="1464" spans="1:5" ht="12.75">
      <c r="A1464" s="17" t="s">
        <v>1769</v>
      </c>
      <c r="B1464" s="17" t="s">
        <v>1770</v>
      </c>
      <c r="C1464" s="17"/>
      <c r="D1464" s="17"/>
      <c r="E1464" s="38" t="s">
        <v>1771</v>
      </c>
    </row>
    <row r="1465" spans="1:5" ht="12.75">
      <c r="A1465" s="17" t="s">
        <v>1772</v>
      </c>
      <c r="B1465" s="17" t="s">
        <v>1770</v>
      </c>
      <c r="C1465" s="17"/>
      <c r="D1465" s="17"/>
      <c r="E1465" s="38" t="s">
        <v>1771</v>
      </c>
    </row>
    <row r="1466" spans="1:5" ht="12.75">
      <c r="A1466" s="17" t="s">
        <v>1773</v>
      </c>
      <c r="B1466" s="17" t="s">
        <v>1770</v>
      </c>
      <c r="C1466" s="17"/>
      <c r="D1466" s="17"/>
      <c r="E1466" s="38" t="s">
        <v>1771</v>
      </c>
    </row>
    <row r="1467" spans="1:5" ht="12.75">
      <c r="A1467" s="17" t="s">
        <v>1774</v>
      </c>
      <c r="B1467" s="17" t="s">
        <v>1770</v>
      </c>
      <c r="C1467" s="17"/>
      <c r="D1467" s="17"/>
      <c r="E1467" s="38" t="s">
        <v>1771</v>
      </c>
    </row>
    <row r="1468" spans="1:5" ht="12.75">
      <c r="A1468" s="17" t="s">
        <v>1775</v>
      </c>
      <c r="B1468" s="17" t="s">
        <v>1770</v>
      </c>
      <c r="C1468" s="17"/>
      <c r="D1468" s="17"/>
      <c r="E1468" s="38" t="s">
        <v>1771</v>
      </c>
    </row>
    <row r="1472" spans="1:6" ht="12.75">
      <c r="A1472" s="46" t="s">
        <v>1776</v>
      </c>
      <c r="B1472" s="47"/>
      <c r="C1472" s="47"/>
      <c r="D1472" s="47"/>
      <c r="E1472" s="47"/>
      <c r="F1472" s="48"/>
    </row>
    <row r="1473" spans="1:6" ht="12.75">
      <c r="A1473" s="49"/>
      <c r="B1473" s="11"/>
      <c r="C1473" s="11"/>
      <c r="D1473" s="11"/>
      <c r="E1473" s="11"/>
      <c r="F1473" s="45"/>
    </row>
    <row r="1474" spans="1:6" ht="12.75">
      <c r="A1474" s="20" t="s">
        <v>1448</v>
      </c>
      <c r="B1474" s="5">
        <v>2002</v>
      </c>
      <c r="C1474" s="5" t="s">
        <v>1449</v>
      </c>
      <c r="D1474" s="5">
        <v>2002</v>
      </c>
      <c r="E1474" s="20"/>
      <c r="F1474" s="50"/>
    </row>
    <row r="1475" spans="1:6" ht="13.5" thickBot="1">
      <c r="A1475" s="51" t="s">
        <v>1450</v>
      </c>
      <c r="B1475" s="52" t="s">
        <v>1451</v>
      </c>
      <c r="C1475" s="51"/>
      <c r="D1475" s="51" t="s">
        <v>1452</v>
      </c>
      <c r="E1475" s="51"/>
      <c r="F1475" s="53" t="s">
        <v>1453</v>
      </c>
    </row>
    <row r="1476" spans="1:6" ht="12.75">
      <c r="A1476" s="11"/>
      <c r="B1476" s="13"/>
      <c r="C1476" s="13"/>
      <c r="D1476" s="13"/>
      <c r="E1476" s="11"/>
      <c r="F1476" s="45"/>
    </row>
    <row r="1477" spans="1:6" ht="12.75">
      <c r="A1477" s="8" t="s">
        <v>1777</v>
      </c>
      <c r="B1477" s="37">
        <f>SUM(B1478:B1508)</f>
        <v>983782700</v>
      </c>
      <c r="C1477" s="37"/>
      <c r="D1477" s="37">
        <f>SUM(D1478:D1508)</f>
        <v>350332350</v>
      </c>
      <c r="E1477" s="37"/>
      <c r="F1477" s="10">
        <f aca="true" t="shared" si="46" ref="F1477:F1504">SUM(D1477/B1477)</f>
        <v>0.3561074513711209</v>
      </c>
    </row>
    <row r="1478" spans="1:6" ht="12.75">
      <c r="A1478" s="17" t="s">
        <v>1778</v>
      </c>
      <c r="B1478" s="31">
        <v>5715900</v>
      </c>
      <c r="C1478" s="31"/>
      <c r="D1478" s="31">
        <v>2093960</v>
      </c>
      <c r="E1478" s="17"/>
      <c r="F1478" s="14">
        <f t="shared" si="46"/>
        <v>0.36633950908868246</v>
      </c>
    </row>
    <row r="1479" spans="1:6" ht="12.75">
      <c r="A1479" s="17" t="s">
        <v>1779</v>
      </c>
      <c r="B1479" s="31">
        <v>86406800</v>
      </c>
      <c r="C1479" s="31"/>
      <c r="D1479" s="31">
        <v>25841340</v>
      </c>
      <c r="E1479" s="17"/>
      <c r="F1479" s="14">
        <f t="shared" si="46"/>
        <v>0.29906604572788253</v>
      </c>
    </row>
    <row r="1480" spans="1:6" ht="12.75">
      <c r="A1480" s="17" t="s">
        <v>1780</v>
      </c>
      <c r="B1480" s="31">
        <v>15737200</v>
      </c>
      <c r="C1480" s="31"/>
      <c r="D1480" s="31">
        <v>5814600</v>
      </c>
      <c r="E1480" s="17"/>
      <c r="F1480" s="14">
        <f t="shared" si="46"/>
        <v>0.3694812291894365</v>
      </c>
    </row>
    <row r="1481" spans="1:6" ht="12.75">
      <c r="A1481" s="17" t="s">
        <v>1781</v>
      </c>
      <c r="B1481" s="31">
        <v>39518500</v>
      </c>
      <c r="C1481" s="31"/>
      <c r="D1481" s="31">
        <v>14170350</v>
      </c>
      <c r="E1481" s="17"/>
      <c r="F1481" s="14">
        <f t="shared" si="46"/>
        <v>0.3585750977390336</v>
      </c>
    </row>
    <row r="1482" spans="1:6" ht="12.75">
      <c r="A1482" s="17" t="s">
        <v>1782</v>
      </c>
      <c r="B1482" s="31">
        <v>40139100</v>
      </c>
      <c r="C1482" s="31"/>
      <c r="D1482" s="31">
        <v>13627430</v>
      </c>
      <c r="E1482" s="17"/>
      <c r="F1482" s="14">
        <f t="shared" si="46"/>
        <v>0.3395051209419245</v>
      </c>
    </row>
    <row r="1483" spans="1:6" ht="12.75">
      <c r="A1483" s="17" t="s">
        <v>1783</v>
      </c>
      <c r="B1483" s="31">
        <v>23518700</v>
      </c>
      <c r="C1483" s="31"/>
      <c r="D1483" s="31">
        <v>8882680</v>
      </c>
      <c r="E1483" s="17"/>
      <c r="F1483" s="14">
        <f t="shared" si="46"/>
        <v>0.3776858414793335</v>
      </c>
    </row>
    <row r="1484" spans="1:6" ht="12.75">
      <c r="A1484" s="17" t="s">
        <v>1784</v>
      </c>
      <c r="B1484" s="31">
        <v>6480900</v>
      </c>
      <c r="C1484" s="31"/>
      <c r="D1484" s="31">
        <v>1817630</v>
      </c>
      <c r="E1484" s="17"/>
      <c r="F1484" s="14">
        <f t="shared" si="46"/>
        <v>0.2804595040812233</v>
      </c>
    </row>
    <row r="1485" spans="1:6" ht="12.75">
      <c r="A1485" s="17" t="s">
        <v>1785</v>
      </c>
      <c r="B1485" s="31">
        <v>28067500</v>
      </c>
      <c r="C1485" s="31"/>
      <c r="D1485" s="31">
        <v>9428160</v>
      </c>
      <c r="E1485" s="17"/>
      <c r="F1485" s="14">
        <f t="shared" si="46"/>
        <v>0.3359102164425047</v>
      </c>
    </row>
    <row r="1486" spans="1:6" ht="12.75">
      <c r="A1486" s="17" t="s">
        <v>1786</v>
      </c>
      <c r="B1486" s="31">
        <v>2788900</v>
      </c>
      <c r="C1486" s="31"/>
      <c r="D1486" s="31">
        <v>1107960</v>
      </c>
      <c r="E1486" s="17"/>
      <c r="F1486" s="14">
        <f t="shared" si="46"/>
        <v>0.39727491125533365</v>
      </c>
    </row>
    <row r="1487" spans="1:6" ht="12.75">
      <c r="A1487" s="17" t="s">
        <v>1787</v>
      </c>
      <c r="B1487" s="31">
        <v>29685800</v>
      </c>
      <c r="C1487" s="31"/>
      <c r="D1487" s="31">
        <v>11124980</v>
      </c>
      <c r="E1487" s="17"/>
      <c r="F1487" s="14">
        <f t="shared" si="46"/>
        <v>0.37475762822629</v>
      </c>
    </row>
    <row r="1488" spans="1:6" ht="12.75">
      <c r="A1488" s="17" t="s">
        <v>1788</v>
      </c>
      <c r="B1488" s="31">
        <v>26452500</v>
      </c>
      <c r="C1488" s="31"/>
      <c r="D1488" s="31">
        <v>7883030</v>
      </c>
      <c r="E1488" s="17"/>
      <c r="F1488" s="14">
        <f t="shared" si="46"/>
        <v>0.2980069936678953</v>
      </c>
    </row>
    <row r="1489" spans="1:6" ht="12.75">
      <c r="A1489" s="17" t="s">
        <v>2697</v>
      </c>
      <c r="B1489" s="31">
        <v>49311400</v>
      </c>
      <c r="C1489" s="31"/>
      <c r="D1489" s="31">
        <v>14009740</v>
      </c>
      <c r="E1489" s="17"/>
      <c r="F1489" s="14">
        <f t="shared" si="46"/>
        <v>0.28410752888784335</v>
      </c>
    </row>
    <row r="1490" spans="1:6" ht="12.75">
      <c r="A1490" s="17" t="s">
        <v>1789</v>
      </c>
      <c r="B1490" s="31">
        <v>8321400</v>
      </c>
      <c r="C1490" s="31"/>
      <c r="D1490" s="31">
        <v>2281230</v>
      </c>
      <c r="E1490" s="17"/>
      <c r="F1490" s="14">
        <f t="shared" si="46"/>
        <v>0.27414016872160935</v>
      </c>
    </row>
    <row r="1491" spans="1:6" ht="12.75">
      <c r="A1491" s="17" t="s">
        <v>1790</v>
      </c>
      <c r="B1491" s="31">
        <v>73191700</v>
      </c>
      <c r="C1491" s="31"/>
      <c r="D1491" s="31">
        <v>24516660</v>
      </c>
      <c r="E1491" s="17"/>
      <c r="F1491" s="14">
        <f t="shared" si="46"/>
        <v>0.3349650301878492</v>
      </c>
    </row>
    <row r="1492" spans="1:6" ht="12.75">
      <c r="A1492" s="17" t="s">
        <v>1791</v>
      </c>
      <c r="B1492" s="31">
        <v>19853200</v>
      </c>
      <c r="C1492" s="31"/>
      <c r="D1492" s="31">
        <v>6826360</v>
      </c>
      <c r="E1492" s="17"/>
      <c r="F1492" s="14">
        <f t="shared" si="46"/>
        <v>0.3438417988032156</v>
      </c>
    </row>
    <row r="1493" spans="1:6" ht="12.75">
      <c r="A1493" s="17" t="s">
        <v>1792</v>
      </c>
      <c r="B1493" s="31">
        <v>146385600</v>
      </c>
      <c r="C1493" s="31"/>
      <c r="D1493" s="31">
        <v>56347500</v>
      </c>
      <c r="E1493" s="17"/>
      <c r="F1493" s="14">
        <f t="shared" si="46"/>
        <v>0.38492515657277765</v>
      </c>
    </row>
    <row r="1494" spans="1:6" ht="12.75">
      <c r="A1494" s="17" t="s">
        <v>291</v>
      </c>
      <c r="B1494" s="31">
        <v>21768300</v>
      </c>
      <c r="C1494" s="31"/>
      <c r="D1494" s="31">
        <v>6297670</v>
      </c>
      <c r="E1494" s="17"/>
      <c r="F1494" s="14">
        <f t="shared" si="46"/>
        <v>0.2893046310460624</v>
      </c>
    </row>
    <row r="1495" spans="1:6" ht="12.75">
      <c r="A1495" s="17" t="s">
        <v>1793</v>
      </c>
      <c r="B1495" s="31">
        <v>10372200</v>
      </c>
      <c r="C1495" s="31"/>
      <c r="D1495" s="31">
        <v>3361240</v>
      </c>
      <c r="E1495" s="17"/>
      <c r="F1495" s="14">
        <f t="shared" si="46"/>
        <v>0.3240623975627157</v>
      </c>
    </row>
    <row r="1496" spans="1:6" ht="12.75">
      <c r="A1496" s="17" t="s">
        <v>1794</v>
      </c>
      <c r="B1496" s="31">
        <v>34808500</v>
      </c>
      <c r="C1496" s="31"/>
      <c r="D1496" s="31">
        <v>12506540</v>
      </c>
      <c r="E1496" s="17"/>
      <c r="F1496" s="14">
        <f t="shared" si="46"/>
        <v>0.3592955743568381</v>
      </c>
    </row>
    <row r="1497" spans="1:6" ht="12.75">
      <c r="A1497" s="17" t="s">
        <v>1795</v>
      </c>
      <c r="B1497" s="31">
        <v>11661500</v>
      </c>
      <c r="C1497" s="31"/>
      <c r="D1497" s="31">
        <v>4762270</v>
      </c>
      <c r="E1497" s="17"/>
      <c r="F1497" s="14">
        <f t="shared" si="46"/>
        <v>0.4083754234017922</v>
      </c>
    </row>
    <row r="1498" spans="1:6" ht="12.75">
      <c r="A1498" s="17" t="s">
        <v>1796</v>
      </c>
      <c r="B1498" s="31">
        <v>51090000</v>
      </c>
      <c r="C1498" s="31"/>
      <c r="D1498" s="31">
        <v>18104240</v>
      </c>
      <c r="E1498" s="17"/>
      <c r="F1498" s="14">
        <f t="shared" si="46"/>
        <v>0.354359757291055</v>
      </c>
    </row>
    <row r="1499" spans="1:6" ht="12.75">
      <c r="A1499" s="17" t="s">
        <v>2555</v>
      </c>
      <c r="B1499" s="31">
        <v>52142500</v>
      </c>
      <c r="C1499" s="31"/>
      <c r="D1499" s="31">
        <v>15762440</v>
      </c>
      <c r="E1499" s="17"/>
      <c r="F1499" s="14">
        <f t="shared" si="46"/>
        <v>0.3022954403797286</v>
      </c>
    </row>
    <row r="1500" spans="1:6" ht="12.75">
      <c r="A1500" s="17" t="s">
        <v>1797</v>
      </c>
      <c r="B1500" s="31">
        <v>9471100</v>
      </c>
      <c r="C1500" s="31"/>
      <c r="D1500" s="31">
        <v>4894530</v>
      </c>
      <c r="E1500" s="17"/>
      <c r="F1500" s="14">
        <f t="shared" si="46"/>
        <v>0.5167858010157215</v>
      </c>
    </row>
    <row r="1501" spans="1:6" ht="12.75">
      <c r="A1501" s="17" t="s">
        <v>1798</v>
      </c>
      <c r="B1501" s="31">
        <v>4259100</v>
      </c>
      <c r="C1501" s="31"/>
      <c r="D1501" s="31">
        <v>2166650</v>
      </c>
      <c r="E1501" s="17"/>
      <c r="F1501" s="14">
        <f t="shared" si="46"/>
        <v>0.5087107604893053</v>
      </c>
    </row>
    <row r="1502" spans="1:6" ht="12.75">
      <c r="A1502" s="17" t="s">
        <v>2615</v>
      </c>
      <c r="B1502" s="31">
        <v>47900600</v>
      </c>
      <c r="C1502" s="31"/>
      <c r="D1502" s="31">
        <v>17229260</v>
      </c>
      <c r="E1502" s="17"/>
      <c r="F1502" s="14">
        <f t="shared" si="46"/>
        <v>0.3596877700905625</v>
      </c>
    </row>
    <row r="1503" spans="1:6" ht="12.75">
      <c r="A1503" s="17" t="s">
        <v>1753</v>
      </c>
      <c r="B1503" s="31">
        <v>71608600</v>
      </c>
      <c r="C1503" s="31"/>
      <c r="D1503" s="31">
        <v>25898400</v>
      </c>
      <c r="E1503" s="17"/>
      <c r="F1503" s="14">
        <f t="shared" si="46"/>
        <v>0.3616660568702642</v>
      </c>
    </row>
    <row r="1504" spans="1:6" ht="12.75">
      <c r="A1504" s="17" t="s">
        <v>1799</v>
      </c>
      <c r="B1504" s="31">
        <v>16516700</v>
      </c>
      <c r="C1504" s="31"/>
      <c r="D1504" s="31">
        <v>8727950</v>
      </c>
      <c r="E1504" s="17"/>
      <c r="F1504" s="14">
        <f t="shared" si="46"/>
        <v>0.5284318296027657</v>
      </c>
    </row>
    <row r="1505" ht="12.75">
      <c r="A1505" s="40" t="s">
        <v>314</v>
      </c>
    </row>
    <row r="1506" spans="1:6" ht="12.75">
      <c r="A1506" s="17" t="s">
        <v>2762</v>
      </c>
      <c r="B1506" s="31">
        <v>41568000</v>
      </c>
      <c r="C1506" s="31"/>
      <c r="D1506" s="31">
        <v>20691440</v>
      </c>
      <c r="E1506" s="17"/>
      <c r="F1506" s="14">
        <f>SUM(D1506/B1506)</f>
        <v>0.4977732871439569</v>
      </c>
    </row>
    <row r="1507" spans="1:6" ht="12.75">
      <c r="A1507" s="40" t="s">
        <v>314</v>
      </c>
      <c r="B1507" s="31"/>
      <c r="C1507" s="31"/>
      <c r="D1507" s="31"/>
      <c r="E1507" s="17"/>
      <c r="F1507" s="14"/>
    </row>
    <row r="1508" spans="1:6" ht="12.75">
      <c r="A1508" s="17" t="s">
        <v>1800</v>
      </c>
      <c r="B1508" s="31">
        <v>9040500</v>
      </c>
      <c r="C1508" s="31"/>
      <c r="D1508" s="31">
        <v>4156110</v>
      </c>
      <c r="E1508" s="17"/>
      <c r="F1508" s="14">
        <f>SUM(D1508/B1508)</f>
        <v>0.4597212543554007</v>
      </c>
    </row>
    <row r="1509" spans="1:6" ht="12.75">
      <c r="A1509" s="40" t="s">
        <v>1801</v>
      </c>
      <c r="B1509" s="31"/>
      <c r="C1509" s="31"/>
      <c r="D1509" s="31"/>
      <c r="E1509" s="17"/>
      <c r="F1509" s="14"/>
    </row>
    <row r="1510" spans="1:6" ht="12.75">
      <c r="A1510" s="17"/>
      <c r="B1510" s="31"/>
      <c r="C1510" s="31"/>
      <c r="D1510" s="31"/>
      <c r="E1510" s="17"/>
      <c r="F1510" s="14"/>
    </row>
    <row r="1511" spans="1:6" ht="12.75">
      <c r="A1511" s="17"/>
      <c r="B1511" s="17"/>
      <c r="C1511" s="17"/>
      <c r="D1511" s="17"/>
      <c r="E1511" s="17"/>
      <c r="F1511" s="14"/>
    </row>
    <row r="1512" spans="1:6" ht="15.75">
      <c r="A1512" s="23" t="s">
        <v>2567</v>
      </c>
      <c r="B1512" s="37">
        <f>SUM(B1477)</f>
        <v>983782700</v>
      </c>
      <c r="C1512" s="37"/>
      <c r="D1512" s="37">
        <f>SUM(D1477)</f>
        <v>350332350</v>
      </c>
      <c r="E1512" s="37"/>
      <c r="F1512" s="10">
        <f>SUM(D1512/B1512)</f>
        <v>0.3561074513711209</v>
      </c>
    </row>
    <row r="1513" spans="1:6" ht="12.75">
      <c r="A1513" s="17"/>
      <c r="B1513" s="17"/>
      <c r="C1513" s="17"/>
      <c r="D1513" s="17"/>
      <c r="E1513" s="17"/>
      <c r="F1513" s="33"/>
    </row>
    <row r="1514" spans="1:6" ht="12.75">
      <c r="A1514" s="17"/>
      <c r="B1514" s="17"/>
      <c r="C1514" s="17"/>
      <c r="D1514" s="17"/>
      <c r="E1514" s="17"/>
      <c r="F1514" s="33"/>
    </row>
    <row r="1515" spans="1:5" ht="12.75">
      <c r="A1515" s="17" t="s">
        <v>105</v>
      </c>
      <c r="B1515" s="17" t="s">
        <v>106</v>
      </c>
      <c r="C1515" s="17"/>
      <c r="D1515" s="17"/>
      <c r="E1515" s="38" t="s">
        <v>2281</v>
      </c>
    </row>
    <row r="1516" spans="1:5" ht="12.75">
      <c r="A1516" s="17" t="s">
        <v>107</v>
      </c>
      <c r="B1516" s="17" t="s">
        <v>108</v>
      </c>
      <c r="C1516" s="17"/>
      <c r="D1516" s="17"/>
      <c r="E1516" s="38" t="s">
        <v>109</v>
      </c>
    </row>
    <row r="1517" spans="1:5" ht="12.75">
      <c r="A1517" s="17" t="s">
        <v>110</v>
      </c>
      <c r="B1517" s="17" t="s">
        <v>108</v>
      </c>
      <c r="C1517" s="17"/>
      <c r="D1517" s="17"/>
      <c r="E1517" s="38" t="s">
        <v>109</v>
      </c>
    </row>
    <row r="1518" spans="1:5" ht="12.75">
      <c r="A1518" s="17" t="s">
        <v>111</v>
      </c>
      <c r="B1518" s="17" t="s">
        <v>108</v>
      </c>
      <c r="C1518" s="17"/>
      <c r="D1518" s="17"/>
      <c r="E1518" s="38" t="s">
        <v>109</v>
      </c>
    </row>
    <row r="1519" spans="1:5" ht="12.75">
      <c r="A1519" s="17"/>
      <c r="B1519" s="17"/>
      <c r="C1519" s="17"/>
      <c r="D1519" s="17"/>
      <c r="E1519" s="38"/>
    </row>
    <row r="1520" spans="1:6" ht="12.75">
      <c r="A1520" s="67" t="s">
        <v>112</v>
      </c>
      <c r="B1520" s="68"/>
      <c r="C1520" s="68"/>
      <c r="D1520" s="68"/>
      <c r="E1520" s="68"/>
      <c r="F1520" s="69"/>
    </row>
    <row r="1521" spans="1:6" ht="12" customHeight="1">
      <c r="A1521" s="70"/>
      <c r="B1521" s="71"/>
      <c r="C1521" s="71"/>
      <c r="D1521" s="71"/>
      <c r="E1521" s="71"/>
      <c r="F1521" s="72"/>
    </row>
    <row r="1522" spans="1:6" ht="12.75">
      <c r="A1522" s="73" t="s">
        <v>1448</v>
      </c>
      <c r="B1522" s="5">
        <v>2002</v>
      </c>
      <c r="C1522" s="5" t="s">
        <v>1449</v>
      </c>
      <c r="D1522" s="5">
        <v>2002</v>
      </c>
      <c r="E1522" s="73"/>
      <c r="F1522" s="74"/>
    </row>
    <row r="1523" spans="1:6" ht="13.5" thickBot="1">
      <c r="A1523" s="75" t="s">
        <v>1450</v>
      </c>
      <c r="B1523" s="76" t="s">
        <v>1451</v>
      </c>
      <c r="C1523" s="75"/>
      <c r="D1523" s="75" t="s">
        <v>1452</v>
      </c>
      <c r="E1523" s="75"/>
      <c r="F1523" s="77" t="s">
        <v>1453</v>
      </c>
    </row>
    <row r="1524" spans="1:6" ht="9" customHeight="1">
      <c r="A1524" s="71"/>
      <c r="B1524" s="78"/>
      <c r="C1524" s="78"/>
      <c r="D1524" s="78"/>
      <c r="E1524" s="71"/>
      <c r="F1524" s="72"/>
    </row>
    <row r="1525" spans="1:6" ht="12.75">
      <c r="A1525" s="79" t="s">
        <v>113</v>
      </c>
      <c r="B1525" s="80">
        <f>SUM(B1526:B1531)</f>
        <v>184261300</v>
      </c>
      <c r="C1525" s="80"/>
      <c r="D1525" s="80">
        <f>SUM(D1526:D1531)</f>
        <v>78326344</v>
      </c>
      <c r="E1525" s="81"/>
      <c r="F1525" s="10">
        <f aca="true" t="shared" si="47" ref="F1525:F1536">SUM(D1525/B1525)</f>
        <v>0.42508298812610135</v>
      </c>
    </row>
    <row r="1526" spans="1:6" ht="12.75">
      <c r="A1526" s="82" t="s">
        <v>114</v>
      </c>
      <c r="B1526" s="83">
        <v>18911800</v>
      </c>
      <c r="C1526" s="83"/>
      <c r="D1526" s="83">
        <v>8077370</v>
      </c>
      <c r="E1526" s="82"/>
      <c r="F1526" s="14">
        <f t="shared" si="47"/>
        <v>0.4271074144185112</v>
      </c>
    </row>
    <row r="1527" spans="1:6" ht="12.75">
      <c r="A1527" s="82" t="s">
        <v>115</v>
      </c>
      <c r="B1527" s="83">
        <v>42666600</v>
      </c>
      <c r="C1527" s="83"/>
      <c r="D1527" s="83">
        <v>18834136</v>
      </c>
      <c r="E1527" s="82"/>
      <c r="F1527" s="14">
        <f t="shared" si="47"/>
        <v>0.44142575222773783</v>
      </c>
    </row>
    <row r="1528" spans="1:6" ht="12.75">
      <c r="A1528" s="82" t="s">
        <v>116</v>
      </c>
      <c r="B1528" s="83">
        <v>53364900</v>
      </c>
      <c r="C1528" s="83"/>
      <c r="D1528" s="83">
        <v>22243887</v>
      </c>
      <c r="E1528" s="82"/>
      <c r="F1528" s="14">
        <f t="shared" si="47"/>
        <v>0.416826172259294</v>
      </c>
    </row>
    <row r="1529" spans="1:6" ht="12.75">
      <c r="A1529" s="82" t="s">
        <v>458</v>
      </c>
      <c r="B1529" s="83">
        <v>22756800</v>
      </c>
      <c r="C1529" s="83"/>
      <c r="D1529" s="83">
        <v>9360056</v>
      </c>
      <c r="E1529" s="82"/>
      <c r="F1529" s="14">
        <f t="shared" si="47"/>
        <v>0.41130809252619</v>
      </c>
    </row>
    <row r="1530" spans="1:6" ht="12.75">
      <c r="A1530" s="82" t="s">
        <v>1817</v>
      </c>
      <c r="B1530" s="83">
        <v>6702500</v>
      </c>
      <c r="C1530" s="83"/>
      <c r="D1530" s="83">
        <v>2793723</v>
      </c>
      <c r="E1530" s="82"/>
      <c r="F1530" s="14">
        <f t="shared" si="47"/>
        <v>0.41681805296531144</v>
      </c>
    </row>
    <row r="1531" spans="1:6" ht="12.75">
      <c r="A1531" s="82" t="s">
        <v>1818</v>
      </c>
      <c r="B1531" s="83">
        <v>39858700</v>
      </c>
      <c r="C1531" s="83"/>
      <c r="D1531" s="83">
        <v>17017172</v>
      </c>
      <c r="E1531" s="82"/>
      <c r="F1531" s="14">
        <f t="shared" si="47"/>
        <v>0.426937456565317</v>
      </c>
    </row>
    <row r="1532" spans="1:6" ht="12.75">
      <c r="A1532" s="79" t="s">
        <v>1819</v>
      </c>
      <c r="B1532" s="80">
        <f>SUM(B1533:B1542)</f>
        <v>756339100</v>
      </c>
      <c r="C1532" s="80"/>
      <c r="D1532" s="80">
        <f>SUM(D1533:D1542)</f>
        <v>217916275</v>
      </c>
      <c r="E1532" s="81"/>
      <c r="F1532" s="10">
        <f t="shared" si="47"/>
        <v>0.28811980631438994</v>
      </c>
    </row>
    <row r="1533" spans="1:6" ht="12.75">
      <c r="A1533" s="82" t="s">
        <v>1820</v>
      </c>
      <c r="B1533" s="83">
        <v>279607100</v>
      </c>
      <c r="C1533" s="83"/>
      <c r="D1533" s="83">
        <v>129967579</v>
      </c>
      <c r="E1533" s="82"/>
      <c r="F1533" s="14">
        <f t="shared" si="47"/>
        <v>0.46482217010941423</v>
      </c>
    </row>
    <row r="1534" spans="1:6" ht="12.75">
      <c r="A1534" s="82" t="s">
        <v>1821</v>
      </c>
      <c r="B1534" s="83">
        <v>25726600</v>
      </c>
      <c r="C1534" s="83"/>
      <c r="D1534" s="83">
        <v>9888094</v>
      </c>
      <c r="E1534" s="82"/>
      <c r="F1534" s="14">
        <f t="shared" si="47"/>
        <v>0.38435292654295555</v>
      </c>
    </row>
    <row r="1535" spans="1:6" ht="12.75">
      <c r="A1535" s="82" t="s">
        <v>1822</v>
      </c>
      <c r="B1535" s="83">
        <v>104688600</v>
      </c>
      <c r="C1535" s="83"/>
      <c r="D1535" s="83">
        <v>45691192</v>
      </c>
      <c r="E1535" s="82"/>
      <c r="F1535" s="14">
        <f t="shared" si="47"/>
        <v>0.43644859134614467</v>
      </c>
    </row>
    <row r="1536" spans="1:6" ht="12.75">
      <c r="A1536" s="82" t="s">
        <v>1823</v>
      </c>
      <c r="B1536" s="83">
        <v>36430900</v>
      </c>
      <c r="C1536" s="83"/>
      <c r="D1536" s="83">
        <v>2864560</v>
      </c>
      <c r="E1536" s="82"/>
      <c r="F1536" s="14">
        <f t="shared" si="47"/>
        <v>0.0786299542421406</v>
      </c>
    </row>
    <row r="1537" spans="1:6" ht="12.75">
      <c r="A1537" s="84" t="s">
        <v>1824</v>
      </c>
      <c r="B1537" s="83"/>
      <c r="C1537" s="83"/>
      <c r="D1537" s="83"/>
      <c r="E1537" s="82"/>
      <c r="F1537" s="14"/>
    </row>
    <row r="1538" spans="1:6" ht="12.75">
      <c r="A1538" s="82" t="s">
        <v>1825</v>
      </c>
      <c r="B1538" s="83">
        <v>34441900</v>
      </c>
      <c r="C1538" s="83"/>
      <c r="D1538" s="83">
        <v>2516330</v>
      </c>
      <c r="E1538" s="82"/>
      <c r="F1538" s="14">
        <f>SUM(D1538/B1538)</f>
        <v>0.07306013895865211</v>
      </c>
    </row>
    <row r="1539" spans="1:6" ht="12.75">
      <c r="A1539" s="84" t="s">
        <v>1824</v>
      </c>
      <c r="B1539" s="83"/>
      <c r="C1539" s="83"/>
      <c r="D1539" s="83"/>
      <c r="E1539" s="82"/>
      <c r="F1539" s="14"/>
    </row>
    <row r="1540" spans="1:6" ht="12.75">
      <c r="A1540" s="82" t="s">
        <v>1826</v>
      </c>
      <c r="B1540" s="83">
        <v>36026600</v>
      </c>
      <c r="C1540" s="83"/>
      <c r="D1540" s="83">
        <v>3164500</v>
      </c>
      <c r="E1540" s="82"/>
      <c r="F1540" s="14">
        <f>SUM(D1540/B1540)</f>
        <v>0.08783787534765979</v>
      </c>
    </row>
    <row r="1541" spans="1:6" ht="12.75">
      <c r="A1541" s="84" t="s">
        <v>1824</v>
      </c>
      <c r="B1541" s="83"/>
      <c r="C1541" s="83"/>
      <c r="D1541" s="83"/>
      <c r="E1541" s="82"/>
      <c r="F1541" s="14"/>
    </row>
    <row r="1542" spans="1:6" ht="12.75">
      <c r="A1542" s="82" t="s">
        <v>831</v>
      </c>
      <c r="B1542" s="83">
        <v>239417400</v>
      </c>
      <c r="C1542" s="83"/>
      <c r="D1542" s="83">
        <v>23824020</v>
      </c>
      <c r="E1542" s="82"/>
      <c r="F1542" s="14">
        <f>SUM(D1542/B1542)</f>
        <v>0.09950830641381955</v>
      </c>
    </row>
    <row r="1543" spans="1:6" ht="12.75">
      <c r="A1543" s="84" t="s">
        <v>1824</v>
      </c>
      <c r="B1543" s="83"/>
      <c r="C1543" s="83"/>
      <c r="D1543" s="83"/>
      <c r="E1543" s="82"/>
      <c r="F1543" s="14"/>
    </row>
    <row r="1544" spans="1:6" ht="12.75">
      <c r="A1544" s="79" t="s">
        <v>1827</v>
      </c>
      <c r="B1544" s="80">
        <f>SUM(B1545:B1550)</f>
        <v>515056400</v>
      </c>
      <c r="C1544" s="80"/>
      <c r="D1544" s="80">
        <f>SUM(D1545:D1550)</f>
        <v>227153359</v>
      </c>
      <c r="E1544" s="81"/>
      <c r="F1544" s="10">
        <f aca="true" t="shared" si="48" ref="F1544:F1571">SUM(D1544/B1544)</f>
        <v>0.441026184705209</v>
      </c>
    </row>
    <row r="1545" spans="1:6" ht="12.75">
      <c r="A1545" s="82" t="s">
        <v>827</v>
      </c>
      <c r="B1545" s="83">
        <v>29845100</v>
      </c>
      <c r="C1545" s="83"/>
      <c r="D1545" s="83">
        <v>13975582</v>
      </c>
      <c r="E1545" s="82"/>
      <c r="F1545" s="14">
        <f t="shared" si="48"/>
        <v>0.4682705703783871</v>
      </c>
    </row>
    <row r="1546" spans="1:6" ht="12.75">
      <c r="A1546" s="82" t="s">
        <v>1828</v>
      </c>
      <c r="B1546" s="83">
        <v>258643200</v>
      </c>
      <c r="C1546" s="83"/>
      <c r="D1546" s="83">
        <v>122325801</v>
      </c>
      <c r="E1546" s="82"/>
      <c r="F1546" s="14">
        <f t="shared" si="48"/>
        <v>0.47295193146388537</v>
      </c>
    </row>
    <row r="1547" spans="1:6" ht="12.75">
      <c r="A1547" s="82" t="s">
        <v>333</v>
      </c>
      <c r="B1547" s="83">
        <v>2367500</v>
      </c>
      <c r="C1547" s="83"/>
      <c r="D1547" s="83">
        <v>1030390</v>
      </c>
      <c r="E1547" s="82"/>
      <c r="F1547" s="14">
        <f t="shared" si="48"/>
        <v>0.43522280887011616</v>
      </c>
    </row>
    <row r="1548" spans="1:6" ht="12.75">
      <c r="A1548" s="82" t="s">
        <v>1829</v>
      </c>
      <c r="B1548" s="83">
        <v>134337000</v>
      </c>
      <c r="C1548" s="83"/>
      <c r="D1548" s="83">
        <v>51443246</v>
      </c>
      <c r="E1548" s="82"/>
      <c r="F1548" s="14">
        <f t="shared" si="48"/>
        <v>0.3829417509695765</v>
      </c>
    </row>
    <row r="1549" spans="1:6" ht="12.75">
      <c r="A1549" s="82" t="s">
        <v>1830</v>
      </c>
      <c r="B1549" s="83">
        <v>39845800</v>
      </c>
      <c r="C1549" s="83"/>
      <c r="D1549" s="83">
        <v>16888074</v>
      </c>
      <c r="E1549" s="82"/>
      <c r="F1549" s="14">
        <f t="shared" si="48"/>
        <v>0.42383573676522995</v>
      </c>
    </row>
    <row r="1550" spans="1:6" ht="12.75">
      <c r="A1550" s="82" t="s">
        <v>1831</v>
      </c>
      <c r="B1550" s="83">
        <v>50017800</v>
      </c>
      <c r="C1550" s="83"/>
      <c r="D1550" s="83">
        <v>21490266</v>
      </c>
      <c r="E1550" s="82"/>
      <c r="F1550" s="14">
        <f t="shared" si="48"/>
        <v>0.42965236375850197</v>
      </c>
    </row>
    <row r="1551" spans="1:6" ht="12.75">
      <c r="A1551" s="79" t="s">
        <v>1832</v>
      </c>
      <c r="B1551" s="80">
        <f>SUM(B1552:B1558)</f>
        <v>581377100</v>
      </c>
      <c r="C1551" s="80"/>
      <c r="D1551" s="80">
        <f>SUM(D1552:D1558)</f>
        <v>260173802</v>
      </c>
      <c r="E1551" s="81"/>
      <c r="F1551" s="10">
        <f t="shared" si="48"/>
        <v>0.44751298597760386</v>
      </c>
    </row>
    <row r="1552" spans="1:6" ht="12.75">
      <c r="A1552" s="82" t="s">
        <v>1833</v>
      </c>
      <c r="B1552" s="83">
        <v>75880700</v>
      </c>
      <c r="C1552" s="83"/>
      <c r="D1552" s="83">
        <v>34219979</v>
      </c>
      <c r="E1552" s="82"/>
      <c r="F1552" s="14">
        <f t="shared" si="48"/>
        <v>0.45097078703807425</v>
      </c>
    </row>
    <row r="1553" spans="1:6" ht="12.75">
      <c r="A1553" s="82" t="s">
        <v>1834</v>
      </c>
      <c r="B1553" s="83">
        <v>52727500</v>
      </c>
      <c r="C1553" s="83"/>
      <c r="D1553" s="83">
        <v>21290360</v>
      </c>
      <c r="E1553" s="82"/>
      <c r="F1553" s="14">
        <f t="shared" si="48"/>
        <v>0.4037809492200465</v>
      </c>
    </row>
    <row r="1554" spans="1:6" ht="12.75">
      <c r="A1554" s="82" t="s">
        <v>1835</v>
      </c>
      <c r="B1554" s="83">
        <v>68314500</v>
      </c>
      <c r="C1554" s="83"/>
      <c r="D1554" s="83">
        <v>27441281</v>
      </c>
      <c r="E1554" s="82"/>
      <c r="F1554" s="14">
        <f t="shared" si="48"/>
        <v>0.40169043175314173</v>
      </c>
    </row>
    <row r="1555" spans="1:6" ht="12.75">
      <c r="A1555" s="82" t="s">
        <v>1836</v>
      </c>
      <c r="B1555" s="83">
        <v>48332700</v>
      </c>
      <c r="C1555" s="83"/>
      <c r="D1555" s="83">
        <v>21328123</v>
      </c>
      <c r="E1555" s="82"/>
      <c r="F1555" s="14">
        <f t="shared" si="48"/>
        <v>0.44127729259900644</v>
      </c>
    </row>
    <row r="1556" spans="1:6" ht="12.75">
      <c r="A1556" s="82" t="s">
        <v>1837</v>
      </c>
      <c r="B1556" s="83">
        <v>10963400</v>
      </c>
      <c r="C1556" s="83"/>
      <c r="D1556" s="83">
        <v>5277670</v>
      </c>
      <c r="E1556" s="82"/>
      <c r="F1556" s="14">
        <f t="shared" si="48"/>
        <v>0.4813898972946349</v>
      </c>
    </row>
    <row r="1557" spans="1:6" ht="12.75">
      <c r="A1557" s="82" t="s">
        <v>699</v>
      </c>
      <c r="B1557" s="83">
        <v>225671900</v>
      </c>
      <c r="C1557" s="83"/>
      <c r="D1557" s="83">
        <v>102009845</v>
      </c>
      <c r="E1557" s="82"/>
      <c r="F1557" s="14">
        <f t="shared" si="48"/>
        <v>0.4520272351143408</v>
      </c>
    </row>
    <row r="1558" spans="1:6" ht="12.75">
      <c r="A1558" s="82" t="s">
        <v>1838</v>
      </c>
      <c r="B1558" s="83">
        <v>99486400</v>
      </c>
      <c r="C1558" s="83"/>
      <c r="D1558" s="83">
        <v>48606544</v>
      </c>
      <c r="E1558" s="82"/>
      <c r="F1558" s="14">
        <f t="shared" si="48"/>
        <v>0.4885747599671915</v>
      </c>
    </row>
    <row r="1559" spans="1:6" ht="12.75">
      <c r="A1559" s="79" t="s">
        <v>1839</v>
      </c>
      <c r="B1559" s="80">
        <f>SUM(B1560:B1563)</f>
        <v>166005300</v>
      </c>
      <c r="C1559" s="80"/>
      <c r="D1559" s="80">
        <f>SUM(D1560:D1563)</f>
        <v>72437274</v>
      </c>
      <c r="E1559" s="81"/>
      <c r="F1559" s="10">
        <f t="shared" si="48"/>
        <v>0.4363551886596392</v>
      </c>
    </row>
    <row r="1560" spans="1:6" ht="12.75">
      <c r="A1560" s="82" t="s">
        <v>1725</v>
      </c>
      <c r="B1560" s="83">
        <v>51022700</v>
      </c>
      <c r="C1560" s="83"/>
      <c r="D1560" s="83">
        <v>22659820</v>
      </c>
      <c r="E1560" s="82"/>
      <c r="F1560" s="14">
        <f t="shared" si="48"/>
        <v>0.4441125224654909</v>
      </c>
    </row>
    <row r="1561" spans="1:6" ht="12.75">
      <c r="A1561" s="82" t="s">
        <v>2557</v>
      </c>
      <c r="B1561" s="83">
        <v>51829500</v>
      </c>
      <c r="C1561" s="83"/>
      <c r="D1561" s="83">
        <v>22696020</v>
      </c>
      <c r="E1561" s="82"/>
      <c r="F1561" s="14">
        <f t="shared" si="48"/>
        <v>0.43789772233959423</v>
      </c>
    </row>
    <row r="1562" spans="1:6" ht="12.75">
      <c r="A1562" s="82" t="s">
        <v>1840</v>
      </c>
      <c r="B1562" s="83">
        <v>29170900</v>
      </c>
      <c r="C1562" s="83"/>
      <c r="D1562" s="83">
        <v>12276509</v>
      </c>
      <c r="E1562" s="82"/>
      <c r="F1562" s="14">
        <f t="shared" si="48"/>
        <v>0.42084779694832863</v>
      </c>
    </row>
    <row r="1563" spans="1:6" ht="12.75">
      <c r="A1563" s="82" t="s">
        <v>1642</v>
      </c>
      <c r="B1563" s="83">
        <v>33982200</v>
      </c>
      <c r="C1563" s="83"/>
      <c r="D1563" s="83">
        <v>14804925</v>
      </c>
      <c r="E1563" s="82"/>
      <c r="F1563" s="14">
        <f t="shared" si="48"/>
        <v>0.43566705510531983</v>
      </c>
    </row>
    <row r="1564" spans="1:6" ht="12.75">
      <c r="A1564" s="79" t="s">
        <v>1841</v>
      </c>
      <c r="B1564" s="80">
        <f>SUM(B1565:B1571)</f>
        <v>356156400</v>
      </c>
      <c r="C1564" s="80"/>
      <c r="D1564" s="80">
        <f>SUM(D1565:D1571)</f>
        <v>113477499</v>
      </c>
      <c r="E1564" s="81"/>
      <c r="F1564" s="10">
        <f t="shared" si="48"/>
        <v>0.31861704296202453</v>
      </c>
    </row>
    <row r="1565" spans="1:6" ht="12.75">
      <c r="A1565" s="82" t="s">
        <v>1842</v>
      </c>
      <c r="B1565" s="83">
        <v>31461200</v>
      </c>
      <c r="C1565" s="83"/>
      <c r="D1565" s="83">
        <v>15221166</v>
      </c>
      <c r="E1565" s="82"/>
      <c r="F1565" s="14">
        <f t="shared" si="48"/>
        <v>0.48380754707385604</v>
      </c>
    </row>
    <row r="1566" spans="1:6" ht="12.75">
      <c r="A1566" s="82" t="s">
        <v>1761</v>
      </c>
      <c r="B1566" s="83">
        <v>27856200</v>
      </c>
      <c r="C1566" s="83"/>
      <c r="D1566" s="83">
        <v>14218694</v>
      </c>
      <c r="E1566" s="82"/>
      <c r="F1566" s="14">
        <f t="shared" si="48"/>
        <v>0.5104319325679741</v>
      </c>
    </row>
    <row r="1567" spans="1:6" ht="12.75">
      <c r="A1567" s="82" t="s">
        <v>1843</v>
      </c>
      <c r="B1567" s="83">
        <v>46036900</v>
      </c>
      <c r="C1567" s="83"/>
      <c r="D1567" s="83">
        <v>20431962</v>
      </c>
      <c r="E1567" s="82"/>
      <c r="F1567" s="14">
        <f t="shared" si="48"/>
        <v>0.443817068482022</v>
      </c>
    </row>
    <row r="1568" spans="1:6" ht="12.75">
      <c r="A1568" s="82" t="s">
        <v>2687</v>
      </c>
      <c r="B1568" s="83">
        <v>20719900</v>
      </c>
      <c r="C1568" s="83"/>
      <c r="D1568" s="83">
        <v>9973877</v>
      </c>
      <c r="E1568" s="82"/>
      <c r="F1568" s="14">
        <f t="shared" si="48"/>
        <v>0.4813670432772359</v>
      </c>
    </row>
    <row r="1569" spans="1:6" ht="12.75">
      <c r="A1569" s="82" t="s">
        <v>1844</v>
      </c>
      <c r="B1569" s="83">
        <v>48238300</v>
      </c>
      <c r="C1569" s="83"/>
      <c r="D1569" s="83">
        <v>21237478</v>
      </c>
      <c r="E1569" s="82"/>
      <c r="F1569" s="14">
        <f t="shared" si="48"/>
        <v>0.44026174222557596</v>
      </c>
    </row>
    <row r="1570" spans="1:6" ht="12.75">
      <c r="A1570" s="82" t="s">
        <v>1845</v>
      </c>
      <c r="B1570" s="83">
        <v>21843900</v>
      </c>
      <c r="C1570" s="83"/>
      <c r="D1570" s="83">
        <v>8769352</v>
      </c>
      <c r="E1570" s="82"/>
      <c r="F1570" s="14">
        <f t="shared" si="48"/>
        <v>0.40145541775964916</v>
      </c>
    </row>
    <row r="1571" spans="1:6" ht="12.75">
      <c r="A1571" s="82" t="s">
        <v>1846</v>
      </c>
      <c r="B1571" s="83">
        <v>160000000</v>
      </c>
      <c r="C1571" s="83"/>
      <c r="D1571" s="83">
        <v>23624970</v>
      </c>
      <c r="E1571" s="82"/>
      <c r="F1571" s="14">
        <f t="shared" si="48"/>
        <v>0.1476560625</v>
      </c>
    </row>
    <row r="1572" spans="1:6" ht="13.5" customHeight="1">
      <c r="A1572" s="84" t="s">
        <v>1847</v>
      </c>
      <c r="B1572" s="83"/>
      <c r="C1572" s="83"/>
      <c r="D1572" s="83"/>
      <c r="E1572" s="82"/>
      <c r="F1572" s="14"/>
    </row>
    <row r="1573" spans="1:6" ht="6.75" customHeight="1" hidden="1">
      <c r="A1573" s="82"/>
      <c r="B1573" s="83"/>
      <c r="C1573" s="83"/>
      <c r="D1573" s="83"/>
      <c r="E1573" s="82"/>
      <c r="F1573" s="14"/>
    </row>
    <row r="1574" spans="1:6" ht="12.75" customHeight="1">
      <c r="A1574" s="82"/>
      <c r="B1574" s="83"/>
      <c r="C1574" s="83"/>
      <c r="D1574" s="83"/>
      <c r="E1574" s="82"/>
      <c r="F1574" s="14"/>
    </row>
    <row r="1575" spans="1:6" ht="16.5" customHeight="1">
      <c r="A1575" s="85" t="s">
        <v>2567</v>
      </c>
      <c r="B1575" s="80">
        <f>+B1525+B1532+B1544+B1551+B1559+B1564</f>
        <v>2559195600</v>
      </c>
      <c r="C1575" s="80"/>
      <c r="D1575" s="80">
        <f>+D1525+D1532+D1544+D1551+D1559+D1564</f>
        <v>969484553</v>
      </c>
      <c r="E1575" s="81"/>
      <c r="F1575" s="97">
        <f>SUM(D1575/B1575)</f>
        <v>0.37882393709961054</v>
      </c>
    </row>
    <row r="1576" ht="9" customHeight="1"/>
    <row r="1577" spans="1:6" ht="12.75">
      <c r="A1577" s="82" t="s">
        <v>1848</v>
      </c>
      <c r="B1577" s="17" t="s">
        <v>1849</v>
      </c>
      <c r="C1577" s="17"/>
      <c r="D1577" s="17" t="s">
        <v>1850</v>
      </c>
      <c r="E1577" s="17"/>
      <c r="F1577" s="82"/>
    </row>
    <row r="1578" spans="1:6" ht="12.75">
      <c r="A1578" s="82" t="s">
        <v>1851</v>
      </c>
      <c r="B1578" s="17" t="s">
        <v>1852</v>
      </c>
      <c r="C1578" s="17"/>
      <c r="D1578" s="17" t="s">
        <v>148</v>
      </c>
      <c r="E1578" s="17"/>
      <c r="F1578" s="82"/>
    </row>
    <row r="1579" spans="1:6" ht="12.75">
      <c r="A1579" s="82"/>
      <c r="B1579" s="17"/>
      <c r="C1579" s="17"/>
      <c r="D1579" s="17"/>
      <c r="E1579" s="17"/>
      <c r="F1579" s="82"/>
    </row>
    <row r="1580" spans="1:6" ht="12.75">
      <c r="A1580" s="46" t="s">
        <v>149</v>
      </c>
      <c r="B1580" s="47"/>
      <c r="C1580" s="2"/>
      <c r="D1580" s="2"/>
      <c r="E1580" s="2"/>
      <c r="F1580" s="86"/>
    </row>
    <row r="1581" spans="1:6" ht="12.75">
      <c r="A1581" s="82"/>
      <c r="B1581" s="17"/>
      <c r="C1581" s="17"/>
      <c r="D1581" s="17"/>
      <c r="E1581" s="17"/>
      <c r="F1581" s="82"/>
    </row>
    <row r="1582" spans="1:6" ht="12.75">
      <c r="A1582" s="20" t="s">
        <v>1448</v>
      </c>
      <c r="B1582" s="5">
        <v>2002</v>
      </c>
      <c r="C1582" s="5" t="s">
        <v>1449</v>
      </c>
      <c r="D1582" s="5">
        <v>2002</v>
      </c>
      <c r="E1582" s="20"/>
      <c r="F1582" s="50"/>
    </row>
    <row r="1583" spans="1:6" ht="13.5" thickBot="1">
      <c r="A1583" s="51" t="s">
        <v>1450</v>
      </c>
      <c r="B1583" s="52" t="s">
        <v>1451</v>
      </c>
      <c r="C1583" s="51"/>
      <c r="D1583" s="51" t="s">
        <v>1452</v>
      </c>
      <c r="E1583" s="51"/>
      <c r="F1583" s="53" t="s">
        <v>1453</v>
      </c>
    </row>
    <row r="1584" spans="1:6" ht="12.75">
      <c r="A1584" s="11"/>
      <c r="B1584" s="13"/>
      <c r="C1584" s="13"/>
      <c r="D1584" s="13"/>
      <c r="E1584" s="11"/>
      <c r="F1584" s="45"/>
    </row>
    <row r="1585" spans="1:6" ht="12.75">
      <c r="A1585" s="8" t="s">
        <v>150</v>
      </c>
      <c r="B1585" s="37">
        <f>SUM(B1586:B1600)</f>
        <v>581139600</v>
      </c>
      <c r="C1585" s="37"/>
      <c r="D1585" s="37">
        <f>SUM(D1586:D1600)</f>
        <v>250781500</v>
      </c>
      <c r="E1585" s="39"/>
      <c r="F1585" s="10">
        <f aca="true" t="shared" si="49" ref="F1585:F1610">SUM(D1585/B1585)</f>
        <v>0.43153400663110897</v>
      </c>
    </row>
    <row r="1586" spans="1:6" ht="12.75">
      <c r="A1586" s="17" t="s">
        <v>827</v>
      </c>
      <c r="B1586" s="31">
        <v>21150700</v>
      </c>
      <c r="C1586" s="31"/>
      <c r="D1586" s="31">
        <v>7986900</v>
      </c>
      <c r="E1586" s="17"/>
      <c r="F1586" s="14">
        <f t="shared" si="49"/>
        <v>0.3776187076550658</v>
      </c>
    </row>
    <row r="1587" spans="1:6" ht="12.75">
      <c r="A1587" s="17" t="s">
        <v>151</v>
      </c>
      <c r="B1587" s="31">
        <v>20729200</v>
      </c>
      <c r="C1587" s="31"/>
      <c r="D1587" s="31">
        <v>9398250</v>
      </c>
      <c r="E1587" s="17"/>
      <c r="F1587" s="14">
        <f t="shared" si="49"/>
        <v>0.4533821855160836</v>
      </c>
    </row>
    <row r="1588" spans="1:6" ht="12.75">
      <c r="A1588" s="17" t="s">
        <v>152</v>
      </c>
      <c r="B1588" s="31">
        <v>38390900</v>
      </c>
      <c r="C1588" s="31"/>
      <c r="D1588" s="31">
        <v>15561250</v>
      </c>
      <c r="E1588" s="17"/>
      <c r="F1588" s="14">
        <f t="shared" si="49"/>
        <v>0.40533694182736013</v>
      </c>
    </row>
    <row r="1589" spans="1:6" ht="12.75">
      <c r="A1589" s="17" t="s">
        <v>153</v>
      </c>
      <c r="B1589" s="31">
        <v>16407700</v>
      </c>
      <c r="C1589" s="31"/>
      <c r="D1589" s="31">
        <v>7558850</v>
      </c>
      <c r="E1589" s="17"/>
      <c r="F1589" s="14">
        <f t="shared" si="49"/>
        <v>0.46068918861266356</v>
      </c>
    </row>
    <row r="1590" spans="1:6" ht="12.75">
      <c r="A1590" s="17" t="s">
        <v>1548</v>
      </c>
      <c r="B1590" s="31">
        <v>30428600</v>
      </c>
      <c r="C1590" s="31"/>
      <c r="D1590" s="31">
        <v>12960700</v>
      </c>
      <c r="E1590" s="17"/>
      <c r="F1590" s="14">
        <f t="shared" si="49"/>
        <v>0.4259380977107064</v>
      </c>
    </row>
    <row r="1591" spans="1:6" ht="12.75">
      <c r="A1591" s="17" t="s">
        <v>1725</v>
      </c>
      <c r="B1591" s="31">
        <v>40956800</v>
      </c>
      <c r="C1591" s="31"/>
      <c r="D1591" s="31">
        <v>20852250</v>
      </c>
      <c r="E1591" s="17"/>
      <c r="F1591" s="14">
        <f t="shared" si="49"/>
        <v>0.5091279103836237</v>
      </c>
    </row>
    <row r="1592" spans="1:6" ht="12.75">
      <c r="A1592" s="17" t="s">
        <v>154</v>
      </c>
      <c r="B1592" s="31">
        <v>22252900</v>
      </c>
      <c r="C1592" s="31"/>
      <c r="D1592" s="31">
        <v>10328650</v>
      </c>
      <c r="E1592" s="17"/>
      <c r="F1592" s="14">
        <f t="shared" si="49"/>
        <v>0.46414849300540606</v>
      </c>
    </row>
    <row r="1593" spans="1:6" ht="12.75">
      <c r="A1593" s="17" t="s">
        <v>155</v>
      </c>
      <c r="B1593" s="31">
        <v>59567700</v>
      </c>
      <c r="C1593" s="31"/>
      <c r="D1593" s="31">
        <v>27311050</v>
      </c>
      <c r="E1593" s="17"/>
      <c r="F1593" s="14">
        <f t="shared" si="49"/>
        <v>0.45848756960567555</v>
      </c>
    </row>
    <row r="1594" spans="1:6" ht="12.75">
      <c r="A1594" s="17" t="s">
        <v>1642</v>
      </c>
      <c r="B1594" s="31">
        <v>17049700</v>
      </c>
      <c r="C1594" s="31"/>
      <c r="D1594" s="31">
        <v>7765450</v>
      </c>
      <c r="E1594" s="17"/>
      <c r="F1594" s="14">
        <f t="shared" si="49"/>
        <v>0.4554596268556045</v>
      </c>
    </row>
    <row r="1595" spans="1:6" ht="12.75">
      <c r="A1595" s="17" t="s">
        <v>1550</v>
      </c>
      <c r="B1595" s="31">
        <v>153251000</v>
      </c>
      <c r="C1595" s="31"/>
      <c r="D1595" s="31">
        <v>66339650</v>
      </c>
      <c r="E1595" s="17"/>
      <c r="F1595" s="14">
        <f t="shared" si="49"/>
        <v>0.4328823302947452</v>
      </c>
    </row>
    <row r="1596" spans="1:6" ht="12.75">
      <c r="A1596" s="17" t="s">
        <v>277</v>
      </c>
      <c r="B1596" s="31">
        <v>39823300</v>
      </c>
      <c r="C1596" s="31"/>
      <c r="D1596" s="31">
        <v>14908250</v>
      </c>
      <c r="E1596" s="17"/>
      <c r="F1596" s="14">
        <f t="shared" si="49"/>
        <v>0.3743599852347746</v>
      </c>
    </row>
    <row r="1597" spans="1:6" ht="12.75">
      <c r="A1597" s="17" t="s">
        <v>156</v>
      </c>
      <c r="B1597" s="31">
        <v>6843900</v>
      </c>
      <c r="C1597" s="31"/>
      <c r="D1597" s="31">
        <v>2470300</v>
      </c>
      <c r="E1597" s="17"/>
      <c r="F1597" s="14">
        <f t="shared" si="49"/>
        <v>0.36094916641096453</v>
      </c>
    </row>
    <row r="1598" spans="1:6" ht="12.75">
      <c r="A1598" s="17" t="s">
        <v>533</v>
      </c>
      <c r="B1598" s="31">
        <v>30424000</v>
      </c>
      <c r="C1598" s="31"/>
      <c r="D1598" s="31">
        <v>11623550</v>
      </c>
      <c r="E1598" s="17"/>
      <c r="F1598" s="14">
        <f t="shared" si="49"/>
        <v>0.3820519984222982</v>
      </c>
    </row>
    <row r="1599" spans="1:6" ht="12.75">
      <c r="A1599" s="17" t="s">
        <v>424</v>
      </c>
      <c r="B1599" s="31">
        <v>68164100</v>
      </c>
      <c r="C1599" s="31"/>
      <c r="D1599" s="31">
        <v>29557900</v>
      </c>
      <c r="E1599" s="17"/>
      <c r="F1599" s="14">
        <f t="shared" si="49"/>
        <v>0.43362855227311736</v>
      </c>
    </row>
    <row r="1600" spans="1:6" ht="12.75">
      <c r="A1600" s="17" t="s">
        <v>2470</v>
      </c>
      <c r="B1600" s="31">
        <v>15699100</v>
      </c>
      <c r="C1600" s="31"/>
      <c r="D1600" s="31">
        <v>6158500</v>
      </c>
      <c r="E1600" s="17"/>
      <c r="F1600" s="14">
        <f t="shared" si="49"/>
        <v>0.39228363409367417</v>
      </c>
    </row>
    <row r="1601" spans="1:6" ht="12.75">
      <c r="A1601" s="8" t="s">
        <v>157</v>
      </c>
      <c r="B1601" s="37">
        <f>SUM(B1602:B1610)</f>
        <v>851802800</v>
      </c>
      <c r="C1601" s="37"/>
      <c r="D1601" s="37">
        <f>SUM(D1602:D1610)</f>
        <v>423638705</v>
      </c>
      <c r="E1601" s="39"/>
      <c r="F1601" s="10">
        <f t="shared" si="49"/>
        <v>0.4973436398659408</v>
      </c>
    </row>
    <row r="1602" spans="1:6" ht="12.75">
      <c r="A1602" s="17" t="s">
        <v>158</v>
      </c>
      <c r="B1602" s="31">
        <v>24059200</v>
      </c>
      <c r="C1602" s="31"/>
      <c r="D1602" s="31">
        <v>13508150</v>
      </c>
      <c r="E1602" s="17"/>
      <c r="F1602" s="14">
        <f t="shared" si="49"/>
        <v>0.5614546618341425</v>
      </c>
    </row>
    <row r="1603" spans="1:6" ht="12.75">
      <c r="A1603" s="17" t="s">
        <v>159</v>
      </c>
      <c r="B1603" s="31">
        <v>28785700</v>
      </c>
      <c r="C1603" s="31"/>
      <c r="D1603" s="31">
        <v>12363100</v>
      </c>
      <c r="E1603" s="17"/>
      <c r="F1603" s="14">
        <f t="shared" si="49"/>
        <v>0.4294875580583415</v>
      </c>
    </row>
    <row r="1604" spans="1:6" ht="12.75">
      <c r="A1604" s="17" t="s">
        <v>160</v>
      </c>
      <c r="B1604" s="31">
        <v>30119400</v>
      </c>
      <c r="C1604" s="31"/>
      <c r="D1604" s="31">
        <v>12540700</v>
      </c>
      <c r="E1604" s="17"/>
      <c r="F1604" s="14">
        <f t="shared" si="49"/>
        <v>0.4163661958737558</v>
      </c>
    </row>
    <row r="1605" spans="1:6" ht="12.75">
      <c r="A1605" s="17" t="s">
        <v>161</v>
      </c>
      <c r="B1605" s="31">
        <v>282758700</v>
      </c>
      <c r="C1605" s="31"/>
      <c r="D1605" s="31">
        <v>158389060</v>
      </c>
      <c r="E1605" s="17"/>
      <c r="F1605" s="14">
        <f t="shared" si="49"/>
        <v>0.5601562745903133</v>
      </c>
    </row>
    <row r="1606" spans="1:6" ht="12.75">
      <c r="A1606" s="17" t="s">
        <v>1058</v>
      </c>
      <c r="B1606" s="31">
        <v>27061900</v>
      </c>
      <c r="C1606" s="31"/>
      <c r="D1606" s="31">
        <v>10224200</v>
      </c>
      <c r="E1606" s="17"/>
      <c r="F1606" s="14">
        <f t="shared" si="49"/>
        <v>0.3778079144479878</v>
      </c>
    </row>
    <row r="1607" spans="1:6" ht="12.75">
      <c r="A1607" s="17" t="s">
        <v>162</v>
      </c>
      <c r="B1607" s="31">
        <v>242420000</v>
      </c>
      <c r="C1607" s="31"/>
      <c r="D1607" s="31">
        <v>115199280</v>
      </c>
      <c r="E1607" s="17"/>
      <c r="F1607" s="14">
        <f t="shared" si="49"/>
        <v>0.47520534609355664</v>
      </c>
    </row>
    <row r="1608" spans="1:6" ht="12.75">
      <c r="A1608" s="17" t="s">
        <v>2615</v>
      </c>
      <c r="B1608" s="31">
        <v>46716100</v>
      </c>
      <c r="C1608" s="31"/>
      <c r="D1608" s="31">
        <v>18335250</v>
      </c>
      <c r="E1608" s="17"/>
      <c r="F1608" s="14">
        <f t="shared" si="49"/>
        <v>0.3924824632193184</v>
      </c>
    </row>
    <row r="1609" spans="1:6" ht="12.75">
      <c r="A1609" s="17" t="s">
        <v>163</v>
      </c>
      <c r="B1609" s="31">
        <v>147497500</v>
      </c>
      <c r="C1609" s="31"/>
      <c r="D1609" s="31">
        <v>76537315</v>
      </c>
      <c r="E1609" s="17"/>
      <c r="F1609" s="14">
        <f t="shared" si="49"/>
        <v>0.5189058458617942</v>
      </c>
    </row>
    <row r="1610" spans="1:6" ht="12.75">
      <c r="A1610" s="17" t="s">
        <v>164</v>
      </c>
      <c r="B1610" s="31">
        <v>22384300</v>
      </c>
      <c r="C1610" s="31"/>
      <c r="D1610" s="31">
        <v>6541650</v>
      </c>
      <c r="E1610" s="17"/>
      <c r="F1610" s="14">
        <f t="shared" si="49"/>
        <v>0.2922427773037352</v>
      </c>
    </row>
    <row r="1611" spans="1:6" ht="12.75">
      <c r="A1611" s="40" t="s">
        <v>165</v>
      </c>
      <c r="B1611" s="17"/>
      <c r="C1611" s="17"/>
      <c r="D1611" s="17"/>
      <c r="E1611" s="17"/>
      <c r="F1611" s="14"/>
    </row>
    <row r="1612" spans="1:6" ht="12.75">
      <c r="A1612" s="8" t="s">
        <v>166</v>
      </c>
      <c r="B1612" s="37">
        <f>SUM(B1613:B1631)</f>
        <v>589300200</v>
      </c>
      <c r="C1612" s="37"/>
      <c r="D1612" s="37">
        <f>SUM(D1613:D1631)</f>
        <v>260657795</v>
      </c>
      <c r="E1612" s="39"/>
      <c r="F1612" s="10">
        <f aca="true" t="shared" si="50" ref="F1612:F1630">SUM(D1612/B1612)</f>
        <v>0.4423175064254178</v>
      </c>
    </row>
    <row r="1613" spans="1:6" ht="12.75">
      <c r="A1613" s="17" t="s">
        <v>326</v>
      </c>
      <c r="B1613" s="31">
        <v>17707800</v>
      </c>
      <c r="C1613" s="31"/>
      <c r="D1613" s="31">
        <v>7324950</v>
      </c>
      <c r="E1613" s="17"/>
      <c r="F1613" s="14">
        <f t="shared" si="50"/>
        <v>0.41365669366042085</v>
      </c>
    </row>
    <row r="1614" spans="1:6" ht="12.75">
      <c r="A1614" s="17" t="s">
        <v>167</v>
      </c>
      <c r="B1614" s="31">
        <v>9871600</v>
      </c>
      <c r="C1614" s="31"/>
      <c r="D1614" s="31">
        <v>4081850</v>
      </c>
      <c r="E1614" s="17"/>
      <c r="F1614" s="14">
        <f t="shared" si="50"/>
        <v>0.4134942663803233</v>
      </c>
    </row>
    <row r="1615" spans="1:6" ht="12.75">
      <c r="A1615" s="17" t="s">
        <v>168</v>
      </c>
      <c r="B1615" s="31">
        <v>33661000</v>
      </c>
      <c r="C1615" s="31"/>
      <c r="D1615" s="31">
        <v>15491870</v>
      </c>
      <c r="E1615" s="17"/>
      <c r="F1615" s="14">
        <f t="shared" si="50"/>
        <v>0.46023201925076496</v>
      </c>
    </row>
    <row r="1616" spans="1:6" ht="12.75">
      <c r="A1616" s="17" t="s">
        <v>169</v>
      </c>
      <c r="B1616" s="31">
        <v>43040300</v>
      </c>
      <c r="C1616" s="31"/>
      <c r="D1616" s="31">
        <v>17289250</v>
      </c>
      <c r="E1616" s="17"/>
      <c r="F1616" s="14">
        <f t="shared" si="50"/>
        <v>0.40169910525716596</v>
      </c>
    </row>
    <row r="1617" spans="1:6" ht="12.75">
      <c r="A1617" s="17" t="s">
        <v>170</v>
      </c>
      <c r="B1617" s="31">
        <v>48278100</v>
      </c>
      <c r="C1617" s="31"/>
      <c r="D1617" s="31">
        <v>17212200</v>
      </c>
      <c r="E1617" s="17"/>
      <c r="F1617" s="14">
        <f t="shared" si="50"/>
        <v>0.35652190123472133</v>
      </c>
    </row>
    <row r="1618" spans="1:6" ht="12.75">
      <c r="A1618" s="17" t="s">
        <v>171</v>
      </c>
      <c r="B1618" s="31">
        <v>36229900</v>
      </c>
      <c r="C1618" s="31"/>
      <c r="D1618" s="31">
        <v>15398500</v>
      </c>
      <c r="E1618" s="17"/>
      <c r="F1618" s="14">
        <f t="shared" si="50"/>
        <v>0.42502187419783105</v>
      </c>
    </row>
    <row r="1619" spans="1:6" ht="12.75">
      <c r="A1619" s="17" t="s">
        <v>172</v>
      </c>
      <c r="B1619" s="31">
        <v>77054200</v>
      </c>
      <c r="C1619" s="31"/>
      <c r="D1619" s="31">
        <v>33682100</v>
      </c>
      <c r="E1619" s="17"/>
      <c r="F1619" s="14">
        <f t="shared" si="50"/>
        <v>0.43712218152936505</v>
      </c>
    </row>
    <row r="1620" spans="1:6" ht="12.75">
      <c r="A1620" s="17" t="s">
        <v>1865</v>
      </c>
      <c r="B1620" s="31">
        <v>40116000</v>
      </c>
      <c r="C1620" s="31"/>
      <c r="D1620" s="31">
        <v>15631150</v>
      </c>
      <c r="E1620" s="17"/>
      <c r="F1620" s="14">
        <f t="shared" si="50"/>
        <v>0.38964876857114367</v>
      </c>
    </row>
    <row r="1621" spans="1:6" ht="12.75">
      <c r="A1621" s="17" t="s">
        <v>2809</v>
      </c>
      <c r="B1621" s="31">
        <v>38707500</v>
      </c>
      <c r="C1621" s="31"/>
      <c r="D1621" s="31">
        <v>15158900</v>
      </c>
      <c r="E1621" s="17"/>
      <c r="F1621" s="14">
        <f t="shared" si="50"/>
        <v>0.3916269456823613</v>
      </c>
    </row>
    <row r="1622" spans="1:6" ht="12.75">
      <c r="A1622" s="17" t="s">
        <v>1866</v>
      </c>
      <c r="B1622" s="31">
        <v>30741400</v>
      </c>
      <c r="C1622" s="31"/>
      <c r="D1622" s="31">
        <v>10424300</v>
      </c>
      <c r="E1622" s="17"/>
      <c r="F1622" s="14">
        <f t="shared" si="50"/>
        <v>0.3390964627505579</v>
      </c>
    </row>
    <row r="1623" spans="1:6" ht="12.75">
      <c r="A1623" s="17" t="s">
        <v>1867</v>
      </c>
      <c r="B1623" s="31">
        <v>26633600</v>
      </c>
      <c r="C1623" s="31"/>
      <c r="D1623" s="31">
        <v>13721135</v>
      </c>
      <c r="E1623" s="17"/>
      <c r="F1623" s="14">
        <f t="shared" si="50"/>
        <v>0.5151813874204013</v>
      </c>
    </row>
    <row r="1624" spans="1:6" ht="12.75">
      <c r="A1624" s="17" t="s">
        <v>1868</v>
      </c>
      <c r="B1624" s="31">
        <v>19171600</v>
      </c>
      <c r="C1624" s="31"/>
      <c r="D1624" s="31">
        <v>7923150</v>
      </c>
      <c r="E1624" s="17"/>
      <c r="F1624" s="14">
        <f t="shared" si="50"/>
        <v>0.4132753656450166</v>
      </c>
    </row>
    <row r="1625" spans="1:6" ht="12.75">
      <c r="A1625" s="17" t="s">
        <v>1869</v>
      </c>
      <c r="B1625" s="31">
        <v>5736000</v>
      </c>
      <c r="C1625" s="31"/>
      <c r="D1625" s="31">
        <v>2607400</v>
      </c>
      <c r="E1625" s="17"/>
      <c r="F1625" s="14">
        <f t="shared" si="50"/>
        <v>0.4545676429567643</v>
      </c>
    </row>
    <row r="1626" spans="1:6" ht="12.75">
      <c r="A1626" s="17" t="s">
        <v>2083</v>
      </c>
      <c r="B1626" s="31">
        <v>25335400</v>
      </c>
      <c r="C1626" s="31"/>
      <c r="D1626" s="31">
        <v>10689000</v>
      </c>
      <c r="E1626" s="17"/>
      <c r="F1626" s="14">
        <f t="shared" si="50"/>
        <v>0.421899792385358</v>
      </c>
    </row>
    <row r="1627" spans="1:6" ht="12.75">
      <c r="A1627" s="17" t="s">
        <v>1870</v>
      </c>
      <c r="B1627" s="31">
        <v>4047000</v>
      </c>
      <c r="C1627" s="31"/>
      <c r="D1627" s="31">
        <v>1618650</v>
      </c>
      <c r="E1627" s="17"/>
      <c r="F1627" s="14">
        <f t="shared" si="50"/>
        <v>0.39996293550778356</v>
      </c>
    </row>
    <row r="1628" spans="1:6" ht="12.75">
      <c r="A1628" s="17" t="s">
        <v>451</v>
      </c>
      <c r="B1628" s="31">
        <v>30841900</v>
      </c>
      <c r="C1628" s="31"/>
      <c r="D1628" s="31">
        <v>10933100</v>
      </c>
      <c r="E1628" s="17"/>
      <c r="F1628" s="14">
        <f t="shared" si="50"/>
        <v>0.3544885366984524</v>
      </c>
    </row>
    <row r="1629" spans="1:6" ht="12.75">
      <c r="A1629" s="17" t="s">
        <v>1871</v>
      </c>
      <c r="B1629" s="31">
        <v>2836800</v>
      </c>
      <c r="C1629" s="31"/>
      <c r="D1629" s="31">
        <v>1149400</v>
      </c>
      <c r="E1629" s="17"/>
      <c r="F1629" s="14">
        <f t="shared" si="50"/>
        <v>0.4051748448956571</v>
      </c>
    </row>
    <row r="1630" spans="1:6" ht="12.75">
      <c r="A1630" s="17" t="s">
        <v>1872</v>
      </c>
      <c r="B1630" s="31">
        <v>77281000</v>
      </c>
      <c r="C1630" s="31"/>
      <c r="D1630" s="31">
        <v>33033480</v>
      </c>
      <c r="E1630" s="17"/>
      <c r="F1630" s="14">
        <f t="shared" si="50"/>
        <v>0.42744633221619804</v>
      </c>
    </row>
    <row r="1631" spans="1:6" ht="12.75">
      <c r="A1631" s="17" t="s">
        <v>1873</v>
      </c>
      <c r="B1631" s="31">
        <v>22009100</v>
      </c>
      <c r="C1631" s="31"/>
      <c r="D1631" s="31">
        <v>27287410</v>
      </c>
      <c r="E1631" s="17"/>
      <c r="F1631" s="14">
        <f>SUM(D1631/B1631)</f>
        <v>1.2398239818983965</v>
      </c>
    </row>
    <row r="1632" spans="1:6" ht="12.75">
      <c r="A1632" s="40" t="s">
        <v>812</v>
      </c>
      <c r="B1632" s="31"/>
      <c r="C1632" s="31"/>
      <c r="D1632" s="31"/>
      <c r="E1632" s="17"/>
      <c r="F1632" s="14"/>
    </row>
    <row r="1633" spans="1:6" ht="12.75">
      <c r="A1633" s="17"/>
      <c r="B1633" s="17"/>
      <c r="C1633" s="17"/>
      <c r="D1633" s="17"/>
      <c r="E1633" s="17"/>
      <c r="F1633" s="14"/>
    </row>
    <row r="1634" spans="1:6" ht="15.75">
      <c r="A1634" s="23" t="s">
        <v>2567</v>
      </c>
      <c r="B1634" s="37">
        <f>+B1585+B1601+B1612</f>
        <v>2022242600</v>
      </c>
      <c r="C1634" s="37"/>
      <c r="D1634" s="37">
        <f>+D1585+D1601+D1612</f>
        <v>935078000</v>
      </c>
      <c r="E1634" s="39"/>
      <c r="F1634" s="10">
        <f>SUM(D1634/B1634)</f>
        <v>0.4623965492567509</v>
      </c>
    </row>
    <row r="1636" spans="1:6" ht="12.75">
      <c r="A1636" s="46" t="s">
        <v>149</v>
      </c>
      <c r="B1636" s="47"/>
      <c r="C1636" s="47"/>
      <c r="D1636" s="47"/>
      <c r="E1636" s="47"/>
      <c r="F1636" s="48"/>
    </row>
    <row r="1637" spans="1:6" ht="12.75">
      <c r="A1637" s="49"/>
      <c r="B1637" s="11"/>
      <c r="C1637" s="11"/>
      <c r="D1637" s="11"/>
      <c r="E1637" s="11"/>
      <c r="F1637" s="45"/>
    </row>
    <row r="1638" spans="1:6" ht="12.75">
      <c r="A1638" s="20" t="s">
        <v>1448</v>
      </c>
      <c r="B1638" s="5">
        <v>2002</v>
      </c>
      <c r="C1638" s="5" t="s">
        <v>1449</v>
      </c>
      <c r="D1638" s="5">
        <v>2002</v>
      </c>
      <c r="E1638" s="20"/>
      <c r="F1638" s="50"/>
    </row>
    <row r="1639" spans="1:6" ht="13.5" thickBot="1">
      <c r="A1639" s="51" t="s">
        <v>1450</v>
      </c>
      <c r="B1639" s="52" t="s">
        <v>1451</v>
      </c>
      <c r="C1639" s="51"/>
      <c r="D1639" s="51" t="s">
        <v>1452</v>
      </c>
      <c r="E1639" s="51"/>
      <c r="F1639" s="53" t="s">
        <v>1453</v>
      </c>
    </row>
    <row r="1640" spans="1:6" ht="12.75">
      <c r="A1640" s="11"/>
      <c r="B1640" s="13"/>
      <c r="C1640" s="13"/>
      <c r="D1640" s="13"/>
      <c r="E1640" s="11"/>
      <c r="F1640" s="45"/>
    </row>
    <row r="1641" spans="1:5" ht="12.75">
      <c r="A1641" s="17" t="s">
        <v>1874</v>
      </c>
      <c r="B1641" s="17" t="s">
        <v>1875</v>
      </c>
      <c r="C1641" s="17"/>
      <c r="D1641" s="17"/>
      <c r="E1641" s="38" t="s">
        <v>1876</v>
      </c>
    </row>
    <row r="1642" spans="1:5" ht="12.75">
      <c r="A1642" s="17" t="s">
        <v>1877</v>
      </c>
      <c r="B1642" s="17" t="s">
        <v>1878</v>
      </c>
      <c r="C1642" s="17"/>
      <c r="D1642" s="17"/>
      <c r="E1642" s="38" t="s">
        <v>1876</v>
      </c>
    </row>
    <row r="1643" spans="1:5" ht="12.75">
      <c r="A1643" s="17" t="s">
        <v>1879</v>
      </c>
      <c r="B1643" s="17" t="s">
        <v>1878</v>
      </c>
      <c r="C1643" s="17"/>
      <c r="D1643" s="17"/>
      <c r="E1643" s="38" t="s">
        <v>1876</v>
      </c>
    </row>
    <row r="1644" spans="1:5" ht="12.75">
      <c r="A1644" s="17" t="s">
        <v>1880</v>
      </c>
      <c r="B1644" s="17" t="s">
        <v>1881</v>
      </c>
      <c r="C1644" s="17"/>
      <c r="D1644" s="17"/>
      <c r="E1644" s="38" t="s">
        <v>1882</v>
      </c>
    </row>
    <row r="1645" spans="1:5" ht="12.75">
      <c r="A1645" s="17" t="s">
        <v>1883</v>
      </c>
      <c r="B1645" s="17" t="s">
        <v>1881</v>
      </c>
      <c r="C1645" s="17"/>
      <c r="D1645" s="17"/>
      <c r="E1645" s="38" t="s">
        <v>1882</v>
      </c>
    </row>
    <row r="1646" spans="1:5" ht="12.75">
      <c r="A1646" s="17" t="s">
        <v>1884</v>
      </c>
      <c r="B1646" s="17" t="s">
        <v>1885</v>
      </c>
      <c r="C1646" s="17"/>
      <c r="D1646" s="17"/>
      <c r="E1646" s="38" t="s">
        <v>1886</v>
      </c>
    </row>
    <row r="1647" spans="1:5" ht="12.75">
      <c r="A1647" s="17" t="s">
        <v>1887</v>
      </c>
      <c r="B1647" s="17" t="s">
        <v>1885</v>
      </c>
      <c r="C1647" s="17"/>
      <c r="D1647" s="17"/>
      <c r="E1647" s="38" t="s">
        <v>1886</v>
      </c>
    </row>
    <row r="1648" spans="1:5" ht="12.75">
      <c r="A1648" s="17" t="s">
        <v>1888</v>
      </c>
      <c r="B1648" s="17" t="s">
        <v>1885</v>
      </c>
      <c r="C1648" s="17"/>
      <c r="D1648" s="17"/>
      <c r="E1648" s="38" t="s">
        <v>1886</v>
      </c>
    </row>
    <row r="1649" spans="1:5" ht="12.75">
      <c r="A1649" s="17" t="s">
        <v>1889</v>
      </c>
      <c r="B1649" s="17" t="s">
        <v>1885</v>
      </c>
      <c r="C1649" s="17"/>
      <c r="D1649" s="17"/>
      <c r="E1649" s="38" t="s">
        <v>1886</v>
      </c>
    </row>
    <row r="1650" spans="1:5" ht="12.75">
      <c r="A1650" s="17" t="s">
        <v>1890</v>
      </c>
      <c r="B1650" s="17" t="s">
        <v>1885</v>
      </c>
      <c r="C1650" s="17"/>
      <c r="D1650" s="17"/>
      <c r="E1650" s="38" t="s">
        <v>1886</v>
      </c>
    </row>
    <row r="1651" spans="1:5" ht="12.75">
      <c r="A1651" s="17"/>
      <c r="B1651" s="17"/>
      <c r="C1651" s="17"/>
      <c r="D1651" s="17"/>
      <c r="E1651" s="38"/>
    </row>
    <row r="1652" spans="1:5" ht="12.75">
      <c r="A1652" s="17"/>
      <c r="B1652" s="17"/>
      <c r="C1652" s="17"/>
      <c r="D1652" s="17"/>
      <c r="E1652" s="38"/>
    </row>
    <row r="1653" spans="1:6" ht="12.75">
      <c r="A1653" s="82"/>
      <c r="B1653" s="82"/>
      <c r="C1653" s="82"/>
      <c r="D1653" s="82"/>
      <c r="E1653" s="82"/>
      <c r="F1653" s="82"/>
    </row>
    <row r="1654" spans="1:6" ht="12.75">
      <c r="A1654" s="46" t="s">
        <v>1891</v>
      </c>
      <c r="B1654" s="47"/>
      <c r="C1654" s="47"/>
      <c r="D1654" s="47"/>
      <c r="E1654" s="47"/>
      <c r="F1654" s="48"/>
    </row>
    <row r="1655" spans="1:6" ht="12.75">
      <c r="A1655" s="49"/>
      <c r="B1655" s="11"/>
      <c r="C1655" s="11"/>
      <c r="D1655" s="11"/>
      <c r="E1655" s="11"/>
      <c r="F1655" s="45"/>
    </row>
    <row r="1656" spans="1:6" ht="12.75">
      <c r="A1656" s="20" t="s">
        <v>1448</v>
      </c>
      <c r="B1656" s="5">
        <v>2002</v>
      </c>
      <c r="C1656" s="5" t="s">
        <v>1449</v>
      </c>
      <c r="D1656" s="5">
        <v>2002</v>
      </c>
      <c r="E1656" s="20"/>
      <c r="F1656" s="50"/>
    </row>
    <row r="1657" spans="1:6" ht="13.5" thickBot="1">
      <c r="A1657" s="51" t="s">
        <v>1450</v>
      </c>
      <c r="B1657" s="52" t="s">
        <v>1451</v>
      </c>
      <c r="C1657" s="51"/>
      <c r="D1657" s="51" t="s">
        <v>1452</v>
      </c>
      <c r="E1657" s="51"/>
      <c r="F1657" s="53" t="s">
        <v>1453</v>
      </c>
    </row>
    <row r="1658" spans="1:6" ht="12.75">
      <c r="A1658" s="11"/>
      <c r="B1658" s="13"/>
      <c r="C1658" s="13"/>
      <c r="D1658" s="13"/>
      <c r="E1658" s="11"/>
      <c r="F1658" s="45"/>
    </row>
    <row r="1659" spans="1:6" ht="12.75">
      <c r="A1659" s="8" t="s">
        <v>1892</v>
      </c>
      <c r="B1659" s="37">
        <f>SUM(B1660:B1669)</f>
        <v>708387700</v>
      </c>
      <c r="C1659" s="37"/>
      <c r="D1659" s="37">
        <f>SUM(D1660:D1669)</f>
        <v>882983910</v>
      </c>
      <c r="E1659" s="39"/>
      <c r="F1659" s="10">
        <f aca="true" t="shared" si="51" ref="F1659:F1693">SUM(D1659/B1659)</f>
        <v>1.246469849772942</v>
      </c>
    </row>
    <row r="1660" spans="1:6" ht="12.75">
      <c r="A1660" s="17" t="s">
        <v>1893</v>
      </c>
      <c r="B1660" s="31">
        <v>21035000</v>
      </c>
      <c r="C1660" s="31"/>
      <c r="D1660" s="31">
        <v>26469580</v>
      </c>
      <c r="E1660" s="17"/>
      <c r="F1660" s="14">
        <f t="shared" si="51"/>
        <v>1.2583589256001901</v>
      </c>
    </row>
    <row r="1661" spans="1:6" ht="12.75">
      <c r="A1661" s="17" t="s">
        <v>1894</v>
      </c>
      <c r="B1661" s="31">
        <v>57915500</v>
      </c>
      <c r="C1661" s="31"/>
      <c r="D1661" s="31">
        <v>72187530</v>
      </c>
      <c r="E1661" s="17"/>
      <c r="F1661" s="14">
        <f t="shared" si="51"/>
        <v>1.2464285035957559</v>
      </c>
    </row>
    <row r="1662" spans="1:6" ht="12.75">
      <c r="A1662" s="17" t="s">
        <v>1895</v>
      </c>
      <c r="B1662" s="31">
        <v>46214400</v>
      </c>
      <c r="C1662" s="31"/>
      <c r="D1662" s="31">
        <v>58613700</v>
      </c>
      <c r="E1662" s="17"/>
      <c r="F1662" s="14">
        <f t="shared" si="51"/>
        <v>1.2682994910677192</v>
      </c>
    </row>
    <row r="1663" spans="1:6" ht="12.75">
      <c r="A1663" s="17" t="s">
        <v>1896</v>
      </c>
      <c r="B1663" s="31">
        <v>30942200</v>
      </c>
      <c r="C1663" s="31"/>
      <c r="D1663" s="31">
        <v>45397880</v>
      </c>
      <c r="E1663" s="17"/>
      <c r="F1663" s="14">
        <f t="shared" si="51"/>
        <v>1.467183328916496</v>
      </c>
    </row>
    <row r="1664" spans="1:6" ht="12.75">
      <c r="A1664" s="17" t="s">
        <v>1897</v>
      </c>
      <c r="B1664" s="31">
        <v>81924900</v>
      </c>
      <c r="C1664" s="31"/>
      <c r="D1664" s="31">
        <v>100024480</v>
      </c>
      <c r="E1664" s="17"/>
      <c r="F1664" s="14">
        <f t="shared" si="51"/>
        <v>1.2209289239291108</v>
      </c>
    </row>
    <row r="1665" spans="1:6" ht="12.75">
      <c r="A1665" s="17" t="s">
        <v>2847</v>
      </c>
      <c r="B1665" s="31">
        <v>100847400</v>
      </c>
      <c r="C1665" s="31"/>
      <c r="D1665" s="31">
        <v>127103890</v>
      </c>
      <c r="E1665" s="17"/>
      <c r="F1665" s="14">
        <f t="shared" si="51"/>
        <v>1.2603586210452624</v>
      </c>
    </row>
    <row r="1666" spans="1:6" ht="12.75">
      <c r="A1666" s="17" t="s">
        <v>1898</v>
      </c>
      <c r="B1666" s="31">
        <v>44491000</v>
      </c>
      <c r="C1666" s="31"/>
      <c r="D1666" s="31">
        <v>58781800</v>
      </c>
      <c r="E1666" s="17"/>
      <c r="F1666" s="14">
        <f t="shared" si="51"/>
        <v>1.3212065361533794</v>
      </c>
    </row>
    <row r="1667" spans="1:6" ht="12.75">
      <c r="A1667" s="17" t="s">
        <v>1899</v>
      </c>
      <c r="B1667" s="31">
        <v>59709600</v>
      </c>
      <c r="C1667" s="31"/>
      <c r="D1667" s="31">
        <v>71391810</v>
      </c>
      <c r="E1667" s="17"/>
      <c r="F1667" s="14">
        <f t="shared" si="51"/>
        <v>1.1956504481691386</v>
      </c>
    </row>
    <row r="1668" spans="1:6" ht="12.75">
      <c r="A1668" s="17" t="s">
        <v>199</v>
      </c>
      <c r="B1668" s="31">
        <v>41520200</v>
      </c>
      <c r="C1668" s="31"/>
      <c r="D1668" s="31">
        <v>55794090</v>
      </c>
      <c r="E1668" s="17"/>
      <c r="F1668" s="14">
        <f t="shared" si="51"/>
        <v>1.343781821860203</v>
      </c>
    </row>
    <row r="1669" spans="1:6" ht="12.75">
      <c r="A1669" s="17" t="s">
        <v>200</v>
      </c>
      <c r="B1669" s="31">
        <v>223787500</v>
      </c>
      <c r="C1669" s="31"/>
      <c r="D1669" s="31">
        <v>267219150</v>
      </c>
      <c r="E1669" s="17"/>
      <c r="F1669" s="14">
        <f t="shared" si="51"/>
        <v>1.1940754063564765</v>
      </c>
    </row>
    <row r="1670" spans="1:6" ht="12.75">
      <c r="A1670" s="8" t="s">
        <v>201</v>
      </c>
      <c r="B1670" s="37">
        <v>425987900</v>
      </c>
      <c r="C1670" s="37"/>
      <c r="D1670" s="37">
        <v>550971750</v>
      </c>
      <c r="E1670" s="39"/>
      <c r="F1670" s="10">
        <f t="shared" si="51"/>
        <v>1.29339765284413</v>
      </c>
    </row>
    <row r="1671" spans="1:6" ht="12.75">
      <c r="A1671" s="8" t="s">
        <v>202</v>
      </c>
      <c r="B1671" s="37">
        <f>SUM(B1672:B1675)</f>
        <v>1327413200</v>
      </c>
      <c r="C1671" s="37"/>
      <c r="D1671" s="37">
        <f>SUM(D1672:D1675)</f>
        <v>1719766780</v>
      </c>
      <c r="E1671" s="39"/>
      <c r="F1671" s="10">
        <f t="shared" si="51"/>
        <v>1.295577579008556</v>
      </c>
    </row>
    <row r="1672" spans="1:6" ht="12.75">
      <c r="A1672" s="17" t="s">
        <v>203</v>
      </c>
      <c r="B1672" s="31">
        <v>657835400</v>
      </c>
      <c r="C1672" s="31"/>
      <c r="D1672" s="31">
        <v>898887190</v>
      </c>
      <c r="E1672" s="17"/>
      <c r="F1672" s="14">
        <f t="shared" si="51"/>
        <v>1.366431770014201</v>
      </c>
    </row>
    <row r="1673" spans="1:6" ht="12.75">
      <c r="A1673" s="17" t="s">
        <v>204</v>
      </c>
      <c r="B1673" s="31">
        <v>284850900</v>
      </c>
      <c r="C1673" s="31"/>
      <c r="D1673" s="31">
        <v>346556090</v>
      </c>
      <c r="E1673" s="17"/>
      <c r="F1673" s="14">
        <f t="shared" si="51"/>
        <v>1.216622766506969</v>
      </c>
    </row>
    <row r="1674" spans="1:6" ht="12.75">
      <c r="A1674" s="17" t="s">
        <v>205</v>
      </c>
      <c r="B1674" s="31">
        <v>58138200</v>
      </c>
      <c r="C1674" s="31"/>
      <c r="D1674" s="31">
        <v>72678420</v>
      </c>
      <c r="E1674" s="17"/>
      <c r="F1674" s="14">
        <f t="shared" si="51"/>
        <v>1.2500975262392025</v>
      </c>
    </row>
    <row r="1675" spans="1:6" ht="12.75">
      <c r="A1675" s="17" t="s">
        <v>206</v>
      </c>
      <c r="B1675" s="31">
        <v>326588700</v>
      </c>
      <c r="C1675" s="31"/>
      <c r="D1675" s="31">
        <v>401645080</v>
      </c>
      <c r="E1675" s="17"/>
      <c r="F1675" s="14">
        <f t="shared" si="51"/>
        <v>1.2298192803363988</v>
      </c>
    </row>
    <row r="1676" spans="1:6" ht="12.75">
      <c r="A1676" s="8" t="s">
        <v>207</v>
      </c>
      <c r="B1676" s="37">
        <f>SUM(B1677:B1680)</f>
        <v>2939960200</v>
      </c>
      <c r="C1676" s="37"/>
      <c r="D1676" s="37">
        <f>SUM(D1677:D1680)</f>
        <v>3730470350</v>
      </c>
      <c r="E1676" s="39"/>
      <c r="F1676" s="10">
        <f t="shared" si="51"/>
        <v>1.2688846434043564</v>
      </c>
    </row>
    <row r="1677" spans="1:6" ht="12.75">
      <c r="A1677" s="17" t="s">
        <v>208</v>
      </c>
      <c r="B1677" s="31">
        <v>1522093900</v>
      </c>
      <c r="C1677" s="31"/>
      <c r="D1677" s="31">
        <v>1985221130</v>
      </c>
      <c r="E1677" s="17"/>
      <c r="F1677" s="14">
        <f t="shared" si="51"/>
        <v>1.3042698154167756</v>
      </c>
    </row>
    <row r="1678" spans="1:6" ht="12.75">
      <c r="A1678" s="17" t="s">
        <v>443</v>
      </c>
      <c r="B1678" s="31">
        <v>375405800</v>
      </c>
      <c r="C1678" s="31"/>
      <c r="D1678" s="31">
        <v>467472860</v>
      </c>
      <c r="E1678" s="17"/>
      <c r="F1678" s="14">
        <f t="shared" si="51"/>
        <v>1.2452467702949714</v>
      </c>
    </row>
    <row r="1679" spans="1:6" ht="12.75">
      <c r="A1679" s="17" t="s">
        <v>2750</v>
      </c>
      <c r="B1679" s="31">
        <v>271163900</v>
      </c>
      <c r="C1679" s="31"/>
      <c r="D1679" s="31">
        <v>345241350</v>
      </c>
      <c r="E1679" s="17"/>
      <c r="F1679" s="14">
        <f t="shared" si="51"/>
        <v>1.2731833035297102</v>
      </c>
    </row>
    <row r="1680" spans="1:6" ht="12.75">
      <c r="A1680" s="17" t="s">
        <v>209</v>
      </c>
      <c r="B1680" s="31">
        <v>771296600</v>
      </c>
      <c r="C1680" s="31"/>
      <c r="D1680" s="31">
        <v>932535010</v>
      </c>
      <c r="E1680" s="17"/>
      <c r="F1680" s="14">
        <f t="shared" si="51"/>
        <v>1.209048516485098</v>
      </c>
    </row>
    <row r="1681" spans="1:6" ht="12.75">
      <c r="A1681" s="8" t="s">
        <v>210</v>
      </c>
      <c r="B1681" s="37">
        <f>SUM(B1682:B1682)</f>
        <v>824378900</v>
      </c>
      <c r="C1681" s="37"/>
      <c r="D1681" s="37">
        <f>SUM(D1682:D1682)</f>
        <v>1093122170</v>
      </c>
      <c r="E1681" s="39"/>
      <c r="F1681" s="10">
        <f t="shared" si="51"/>
        <v>1.3259948429053678</v>
      </c>
    </row>
    <row r="1682" spans="1:6" ht="12.75">
      <c r="A1682" s="17" t="s">
        <v>211</v>
      </c>
      <c r="B1682" s="31">
        <v>824378900</v>
      </c>
      <c r="C1682" s="31"/>
      <c r="D1682" s="31">
        <v>1093122170</v>
      </c>
      <c r="E1682" s="17"/>
      <c r="F1682" s="14">
        <f t="shared" si="51"/>
        <v>1.3259948429053678</v>
      </c>
    </row>
    <row r="1683" spans="1:6" ht="12.75">
      <c r="A1683" s="8" t="s">
        <v>212</v>
      </c>
      <c r="B1683" s="37">
        <f>SUM(B1684:B1686)</f>
        <v>1207227500</v>
      </c>
      <c r="C1683" s="37"/>
      <c r="D1683" s="37">
        <f>SUM(D1684:D1686)</f>
        <v>1515097970</v>
      </c>
      <c r="E1683" s="39"/>
      <c r="F1683" s="10">
        <f t="shared" si="51"/>
        <v>1.255022744263198</v>
      </c>
    </row>
    <row r="1684" spans="1:6" ht="12.75">
      <c r="A1684" s="17" t="s">
        <v>213</v>
      </c>
      <c r="B1684" s="31">
        <v>373091400</v>
      </c>
      <c r="C1684" s="31"/>
      <c r="D1684" s="31">
        <v>469967240</v>
      </c>
      <c r="E1684" s="17"/>
      <c r="F1684" s="14">
        <f t="shared" si="51"/>
        <v>1.2596571242328287</v>
      </c>
    </row>
    <row r="1685" spans="1:6" ht="12.75">
      <c r="A1685" s="17" t="s">
        <v>214</v>
      </c>
      <c r="B1685" s="31">
        <v>70172200</v>
      </c>
      <c r="C1685" s="31"/>
      <c r="D1685" s="31">
        <v>93758510</v>
      </c>
      <c r="E1685" s="17"/>
      <c r="F1685" s="14">
        <f t="shared" si="51"/>
        <v>1.3361204294578195</v>
      </c>
    </row>
    <row r="1686" spans="1:6" ht="12.75">
      <c r="A1686" s="17" t="s">
        <v>215</v>
      </c>
      <c r="B1686" s="31">
        <v>763963900</v>
      </c>
      <c r="C1686" s="31"/>
      <c r="D1686" s="31">
        <v>951372220</v>
      </c>
      <c r="E1686" s="17"/>
      <c r="F1686" s="14">
        <f t="shared" si="51"/>
        <v>1.2453104394068881</v>
      </c>
    </row>
    <row r="1687" spans="1:6" ht="12.75">
      <c r="A1687" s="8" t="s">
        <v>216</v>
      </c>
      <c r="B1687" s="37">
        <f>SUM(B1688:B1697)</f>
        <v>749945900</v>
      </c>
      <c r="C1687" s="37"/>
      <c r="D1687" s="37">
        <f>SUM(D1688:D1697)</f>
        <v>662322690</v>
      </c>
      <c r="E1687" s="39"/>
      <c r="F1687" s="10">
        <f t="shared" si="51"/>
        <v>0.883160625319773</v>
      </c>
    </row>
    <row r="1688" spans="1:6" ht="12.75">
      <c r="A1688" s="17" t="s">
        <v>990</v>
      </c>
      <c r="B1688" s="31">
        <v>74899300</v>
      </c>
      <c r="C1688" s="31"/>
      <c r="D1688" s="31">
        <v>101693340</v>
      </c>
      <c r="E1688" s="17"/>
      <c r="F1688" s="14">
        <f t="shared" si="51"/>
        <v>1.3577341844316302</v>
      </c>
    </row>
    <row r="1689" spans="1:6" ht="12.75">
      <c r="A1689" s="17" t="s">
        <v>217</v>
      </c>
      <c r="B1689" s="31">
        <v>8583400</v>
      </c>
      <c r="C1689" s="31"/>
      <c r="D1689" s="31">
        <v>11414290</v>
      </c>
      <c r="E1689" s="17"/>
      <c r="F1689" s="14">
        <f t="shared" si="51"/>
        <v>1.3298098655544424</v>
      </c>
    </row>
    <row r="1690" spans="1:6" ht="12.75">
      <c r="A1690" s="17" t="s">
        <v>218</v>
      </c>
      <c r="B1690" s="31">
        <v>117138700</v>
      </c>
      <c r="C1690" s="31"/>
      <c r="D1690" s="31">
        <v>166479800</v>
      </c>
      <c r="E1690" s="17"/>
      <c r="F1690" s="14">
        <f t="shared" si="51"/>
        <v>1.4212194603491417</v>
      </c>
    </row>
    <row r="1691" spans="1:6" ht="12.75">
      <c r="A1691" s="17" t="s">
        <v>219</v>
      </c>
      <c r="B1691" s="31">
        <v>64064100</v>
      </c>
      <c r="C1691" s="31"/>
      <c r="D1691" s="31">
        <v>86441650</v>
      </c>
      <c r="E1691" s="17"/>
      <c r="F1691" s="14">
        <f t="shared" si="51"/>
        <v>1.3492993735961327</v>
      </c>
    </row>
    <row r="1692" spans="1:6" ht="12.75">
      <c r="A1692" s="17" t="s">
        <v>2751</v>
      </c>
      <c r="B1692" s="31">
        <v>191549800</v>
      </c>
      <c r="C1692" s="31"/>
      <c r="D1692" s="31">
        <v>237128620</v>
      </c>
      <c r="E1692" s="17"/>
      <c r="F1692" s="14">
        <f t="shared" si="51"/>
        <v>1.2379476251084574</v>
      </c>
    </row>
    <row r="1693" spans="1:6" ht="12.75">
      <c r="A1693" s="17" t="s">
        <v>220</v>
      </c>
      <c r="B1693" s="31">
        <v>4140000</v>
      </c>
      <c r="C1693" s="31"/>
      <c r="D1693" s="31">
        <v>781030</v>
      </c>
      <c r="E1693" s="17"/>
      <c r="F1693" s="14">
        <f t="shared" si="51"/>
        <v>0.18865458937198068</v>
      </c>
    </row>
    <row r="1694" spans="1:6" ht="12.75">
      <c r="A1694" s="40" t="s">
        <v>221</v>
      </c>
      <c r="B1694" s="31"/>
      <c r="C1694" s="31"/>
      <c r="D1694" s="31"/>
      <c r="E1694" s="17"/>
      <c r="F1694" s="14"/>
    </row>
    <row r="1695" spans="1:6" ht="12.75">
      <c r="A1695" s="17" t="s">
        <v>218</v>
      </c>
      <c r="B1695" s="31">
        <v>52467300</v>
      </c>
      <c r="C1695" s="31"/>
      <c r="D1695" s="31">
        <v>11835820</v>
      </c>
      <c r="E1695" s="17"/>
      <c r="F1695" s="14">
        <f>SUM(D1695/B1695)</f>
        <v>0.22558469751635782</v>
      </c>
    </row>
    <row r="1696" spans="1:6" ht="12.75">
      <c r="A1696" s="40" t="s">
        <v>221</v>
      </c>
      <c r="B1696" s="31"/>
      <c r="C1696" s="31"/>
      <c r="D1696" s="31"/>
      <c r="E1696" s="17"/>
      <c r="F1696" s="14"/>
    </row>
    <row r="1697" spans="1:6" ht="12.75">
      <c r="A1697" s="17" t="s">
        <v>2751</v>
      </c>
      <c r="B1697" s="31">
        <v>237103300</v>
      </c>
      <c r="C1697" s="31"/>
      <c r="D1697" s="31">
        <v>46548140</v>
      </c>
      <c r="E1697" s="17"/>
      <c r="F1697" s="14">
        <f>SUM(D1697/B1697)</f>
        <v>0.19632008495875006</v>
      </c>
    </row>
    <row r="1698" spans="1:6" ht="12.75">
      <c r="A1698" s="40" t="s">
        <v>221</v>
      </c>
      <c r="B1698" s="31"/>
      <c r="C1698" s="31"/>
      <c r="D1698" s="31"/>
      <c r="E1698" s="17"/>
      <c r="F1698" s="14"/>
    </row>
    <row r="1699" spans="1:6" ht="12.75">
      <c r="A1699" s="8" t="s">
        <v>1918</v>
      </c>
      <c r="B1699" s="37">
        <v>736318200</v>
      </c>
      <c r="C1699" s="37"/>
      <c r="D1699" s="37">
        <v>902227500</v>
      </c>
      <c r="E1699" s="39"/>
      <c r="F1699" s="10">
        <f>SUM(D1699/B1699)</f>
        <v>1.2253228291790152</v>
      </c>
    </row>
    <row r="1700" spans="1:6" ht="12.75">
      <c r="A1700" s="8"/>
      <c r="B1700" s="37"/>
      <c r="C1700" s="37"/>
      <c r="D1700" s="37"/>
      <c r="E1700" s="39"/>
      <c r="F1700" s="10"/>
    </row>
    <row r="1701" spans="1:6" ht="12.75">
      <c r="A1701" s="46" t="s">
        <v>1891</v>
      </c>
      <c r="B1701" s="47"/>
      <c r="C1701" s="47"/>
      <c r="D1701" s="47"/>
      <c r="E1701" s="47"/>
      <c r="F1701" s="48"/>
    </row>
    <row r="1702" spans="1:6" ht="12.75">
      <c r="A1702" s="49"/>
      <c r="B1702" s="11"/>
      <c r="C1702" s="11"/>
      <c r="D1702" s="11"/>
      <c r="E1702" s="11"/>
      <c r="F1702" s="45"/>
    </row>
    <row r="1703" spans="1:6" ht="12.75">
      <c r="A1703" s="20" t="s">
        <v>1448</v>
      </c>
      <c r="B1703" s="5">
        <v>2002</v>
      </c>
      <c r="C1703" s="5" t="s">
        <v>1449</v>
      </c>
      <c r="D1703" s="5">
        <v>2002</v>
      </c>
      <c r="E1703" s="20"/>
      <c r="F1703" s="50"/>
    </row>
    <row r="1704" spans="1:6" ht="13.5" thickBot="1">
      <c r="A1704" s="51" t="s">
        <v>1450</v>
      </c>
      <c r="B1704" s="52" t="s">
        <v>1451</v>
      </c>
      <c r="C1704" s="51"/>
      <c r="D1704" s="51" t="s">
        <v>1452</v>
      </c>
      <c r="E1704" s="51"/>
      <c r="F1704" s="53" t="s">
        <v>1453</v>
      </c>
    </row>
    <row r="1706" spans="1:6" ht="12.75">
      <c r="A1706" s="8" t="s">
        <v>1919</v>
      </c>
      <c r="B1706" s="37">
        <f>SUM(B1707:B1717)</f>
        <v>2588542200</v>
      </c>
      <c r="C1706" s="37"/>
      <c r="D1706" s="37">
        <f>SUM(D1707:D1717)</f>
        <v>3140294480</v>
      </c>
      <c r="E1706" s="39"/>
      <c r="F1706" s="10">
        <f aca="true" t="shared" si="52" ref="F1706:F1711">SUM(D1706/B1706)</f>
        <v>1.2131517423204459</v>
      </c>
    </row>
    <row r="1707" spans="1:6" ht="12.75">
      <c r="A1707" s="17" t="s">
        <v>1920</v>
      </c>
      <c r="B1707" s="31">
        <v>288978800</v>
      </c>
      <c r="C1707" s="31"/>
      <c r="D1707" s="31">
        <v>353622280</v>
      </c>
      <c r="E1707" s="17"/>
      <c r="F1707" s="14">
        <f t="shared" si="52"/>
        <v>1.2236962711451498</v>
      </c>
    </row>
    <row r="1708" spans="1:6" ht="12.75">
      <c r="A1708" s="17" t="s">
        <v>1921</v>
      </c>
      <c r="B1708" s="31">
        <v>774494500</v>
      </c>
      <c r="C1708" s="31"/>
      <c r="D1708" s="31">
        <v>1034393910</v>
      </c>
      <c r="E1708" s="17"/>
      <c r="F1708" s="14">
        <f t="shared" si="52"/>
        <v>1.3355729575871746</v>
      </c>
    </row>
    <row r="1709" spans="1:6" ht="12.75">
      <c r="A1709" s="17" t="s">
        <v>1922</v>
      </c>
      <c r="B1709" s="31">
        <v>279804700</v>
      </c>
      <c r="C1709" s="31"/>
      <c r="D1709" s="31">
        <v>351643320</v>
      </c>
      <c r="E1709" s="17"/>
      <c r="F1709" s="14">
        <f t="shared" si="52"/>
        <v>1.2567455800420793</v>
      </c>
    </row>
    <row r="1710" spans="1:6" ht="12.75">
      <c r="A1710" s="17" t="s">
        <v>1923</v>
      </c>
      <c r="B1710" s="31">
        <v>122788900</v>
      </c>
      <c r="C1710" s="31"/>
      <c r="D1710" s="31">
        <v>151246470</v>
      </c>
      <c r="E1710" s="17"/>
      <c r="F1710" s="14">
        <f t="shared" si="52"/>
        <v>1.2317601183820361</v>
      </c>
    </row>
    <row r="1711" spans="1:6" ht="12.75">
      <c r="A1711" s="17" t="s">
        <v>430</v>
      </c>
      <c r="B1711" s="31">
        <v>698955500</v>
      </c>
      <c r="C1711" s="31"/>
      <c r="D1711" s="31">
        <v>777890490</v>
      </c>
      <c r="E1711" s="17"/>
      <c r="F1711" s="14">
        <f t="shared" si="52"/>
        <v>1.1129327832744718</v>
      </c>
    </row>
    <row r="1712" spans="1:6" ht="12.75">
      <c r="A1712" s="40" t="s">
        <v>1924</v>
      </c>
      <c r="B1712" s="31"/>
      <c r="C1712" s="31"/>
      <c r="D1712" s="31"/>
      <c r="E1712" s="17"/>
      <c r="F1712" s="14"/>
    </row>
    <row r="1713" spans="1:6" ht="12.75">
      <c r="A1713" s="17" t="s">
        <v>1925</v>
      </c>
      <c r="B1713" s="31">
        <v>26448600</v>
      </c>
      <c r="C1713" s="31"/>
      <c r="D1713" s="31">
        <v>30284130</v>
      </c>
      <c r="E1713" s="17"/>
      <c r="F1713" s="14">
        <f>SUM(D1713/B1713)</f>
        <v>1.1450182618361653</v>
      </c>
    </row>
    <row r="1714" spans="1:6" ht="12.75">
      <c r="A1714" s="40" t="s">
        <v>1924</v>
      </c>
      <c r="B1714" s="31"/>
      <c r="C1714" s="31"/>
      <c r="D1714" s="31"/>
      <c r="E1714" s="17"/>
      <c r="F1714" s="14"/>
    </row>
    <row r="1715" spans="1:6" ht="12.75">
      <c r="A1715" s="17" t="s">
        <v>1926</v>
      </c>
      <c r="B1715" s="31">
        <v>10993700</v>
      </c>
      <c r="C1715" s="31"/>
      <c r="D1715" s="31">
        <v>12217670</v>
      </c>
      <c r="E1715" s="17"/>
      <c r="F1715" s="14">
        <f>SUM(D1715/B1715)</f>
        <v>1.1113337638829512</v>
      </c>
    </row>
    <row r="1716" spans="1:6" ht="12.75">
      <c r="A1716" s="40" t="s">
        <v>1924</v>
      </c>
      <c r="B1716" s="31"/>
      <c r="C1716" s="31"/>
      <c r="D1716" s="31"/>
      <c r="E1716" s="17"/>
      <c r="F1716" s="14"/>
    </row>
    <row r="1717" spans="1:6" ht="12.75">
      <c r="A1717" s="17" t="s">
        <v>1927</v>
      </c>
      <c r="B1717" s="31">
        <v>386077500</v>
      </c>
      <c r="C1717" s="31"/>
      <c r="D1717" s="31">
        <v>428996210</v>
      </c>
      <c r="E1717" s="17"/>
      <c r="F1717" s="14">
        <f>SUM(D1717/B1717)</f>
        <v>1.111166048267511</v>
      </c>
    </row>
    <row r="1718" spans="1:6" ht="12.75">
      <c r="A1718" s="40" t="s">
        <v>1924</v>
      </c>
      <c r="B1718" s="31"/>
      <c r="C1718" s="31"/>
      <c r="D1718" s="31"/>
      <c r="E1718" s="17"/>
      <c r="F1718" s="14"/>
    </row>
    <row r="1719" spans="1:6" ht="12.75">
      <c r="A1719" s="40"/>
      <c r="B1719" s="31"/>
      <c r="C1719" s="31"/>
      <c r="D1719" s="31"/>
      <c r="E1719" s="17"/>
      <c r="F1719" s="14"/>
    </row>
    <row r="1720" spans="1:6" ht="12.75">
      <c r="A1720" s="17"/>
      <c r="B1720" s="31"/>
      <c r="C1720" s="31"/>
      <c r="D1720" s="31"/>
      <c r="E1720" s="17"/>
      <c r="F1720" s="14"/>
    </row>
    <row r="1721" spans="1:6" ht="15.75">
      <c r="A1721" s="23" t="s">
        <v>2567</v>
      </c>
      <c r="B1721" s="37">
        <f>+B1659+B1670+B1671+B1676+B1681+B1683+B1687+B1699+B1706</f>
        <v>11508161700</v>
      </c>
      <c r="C1721" s="37"/>
      <c r="D1721" s="37">
        <f>+D1659+D1670+D1671+D1676+D1681+D1683+D1687+D1699+D1706</f>
        <v>14197257600</v>
      </c>
      <c r="E1721" s="39"/>
      <c r="F1721" s="10">
        <f>SUM(D1721/B1721)</f>
        <v>1.233668588441888</v>
      </c>
    </row>
    <row r="1722" spans="1:6" ht="15.75">
      <c r="A1722" s="23"/>
      <c r="B1722" s="37"/>
      <c r="C1722" s="37"/>
      <c r="D1722" s="37"/>
      <c r="E1722" s="39"/>
      <c r="F1722" s="10"/>
    </row>
    <row r="1723" spans="1:6" ht="12.75">
      <c r="A1723" s="17"/>
      <c r="B1723" s="31"/>
      <c r="C1723" s="31"/>
      <c r="D1723" s="31"/>
      <c r="E1723" s="17"/>
      <c r="F1723" s="33"/>
    </row>
    <row r="1724" spans="1:6" ht="12.75">
      <c r="A1724" s="46" t="s">
        <v>1928</v>
      </c>
      <c r="B1724" s="47"/>
      <c r="C1724" s="47"/>
      <c r="D1724" s="47"/>
      <c r="E1724" s="47"/>
      <c r="F1724" s="48"/>
    </row>
    <row r="1725" spans="1:6" ht="12.75">
      <c r="A1725" s="49"/>
      <c r="B1725" s="11"/>
      <c r="C1725" s="11"/>
      <c r="D1725" s="11"/>
      <c r="E1725" s="11"/>
      <c r="F1725" s="45"/>
    </row>
    <row r="1726" spans="1:6" ht="12.75">
      <c r="A1726" s="20" t="s">
        <v>1448</v>
      </c>
      <c r="B1726" s="5">
        <v>2002</v>
      </c>
      <c r="C1726" s="5" t="s">
        <v>1449</v>
      </c>
      <c r="D1726" s="5">
        <v>2002</v>
      </c>
      <c r="E1726" s="20"/>
      <c r="F1726" s="50"/>
    </row>
    <row r="1727" spans="1:6" ht="13.5" thickBot="1">
      <c r="A1727" s="51" t="s">
        <v>1450</v>
      </c>
      <c r="B1727" s="52" t="s">
        <v>1451</v>
      </c>
      <c r="C1727" s="51"/>
      <c r="D1727" s="51" t="s">
        <v>1452</v>
      </c>
      <c r="E1727" s="51"/>
      <c r="F1727" s="53" t="s">
        <v>1453</v>
      </c>
    </row>
    <row r="1728" spans="1:6" ht="12.75">
      <c r="A1728" s="11"/>
      <c r="B1728" s="13"/>
      <c r="C1728" s="13"/>
      <c r="D1728" s="13"/>
      <c r="E1728" s="11"/>
      <c r="F1728" s="45"/>
    </row>
    <row r="1729" spans="1:6" ht="12.75">
      <c r="A1729" s="8" t="s">
        <v>1929</v>
      </c>
      <c r="B1729" s="37">
        <f>SUM(B1730:B1736)</f>
        <v>3767014700</v>
      </c>
      <c r="C1729" s="37"/>
      <c r="D1729" s="37">
        <f>SUM(D1730:D1736)</f>
        <v>4705899700</v>
      </c>
      <c r="E1729" s="39"/>
      <c r="F1729" s="10">
        <f aca="true" t="shared" si="53" ref="F1729:F1770">SUM(D1729/B1729)</f>
        <v>1.2492384752307975</v>
      </c>
    </row>
    <row r="1730" spans="1:6" ht="12.75">
      <c r="A1730" s="17" t="s">
        <v>1930</v>
      </c>
      <c r="B1730" s="31">
        <v>22484700</v>
      </c>
      <c r="C1730" s="31"/>
      <c r="D1730" s="31">
        <v>27391400</v>
      </c>
      <c r="E1730" s="17"/>
      <c r="F1730" s="14">
        <f t="shared" si="53"/>
        <v>1.218223947840087</v>
      </c>
    </row>
    <row r="1731" spans="1:6" ht="12.75">
      <c r="A1731" s="17" t="s">
        <v>1931</v>
      </c>
      <c r="B1731" s="31">
        <v>2142884200</v>
      </c>
      <c r="C1731" s="31"/>
      <c r="D1731" s="31">
        <v>2596617300</v>
      </c>
      <c r="E1731" s="17"/>
      <c r="F1731" s="14">
        <f t="shared" si="53"/>
        <v>1.2117394397700072</v>
      </c>
    </row>
    <row r="1732" spans="1:6" ht="12.75">
      <c r="A1732" s="17" t="s">
        <v>1932</v>
      </c>
      <c r="B1732" s="31">
        <v>212022000</v>
      </c>
      <c r="C1732" s="31"/>
      <c r="D1732" s="31">
        <v>271323600</v>
      </c>
      <c r="E1732" s="17"/>
      <c r="F1732" s="14">
        <f t="shared" si="53"/>
        <v>1.2796955032968278</v>
      </c>
    </row>
    <row r="1733" spans="1:6" ht="12.75">
      <c r="A1733" s="17" t="s">
        <v>1933</v>
      </c>
      <c r="B1733" s="31">
        <v>55207700</v>
      </c>
      <c r="C1733" s="31"/>
      <c r="D1733" s="31">
        <v>66113600</v>
      </c>
      <c r="E1733" s="17"/>
      <c r="F1733" s="14">
        <f t="shared" si="53"/>
        <v>1.1975430963434448</v>
      </c>
    </row>
    <row r="1734" spans="1:6" ht="12.75">
      <c r="A1734" s="17" t="s">
        <v>1934</v>
      </c>
      <c r="B1734" s="31">
        <v>66804900</v>
      </c>
      <c r="C1734" s="31"/>
      <c r="D1734" s="31">
        <v>87148600</v>
      </c>
      <c r="E1734" s="17"/>
      <c r="F1734" s="14">
        <f t="shared" si="53"/>
        <v>1.3045240693422189</v>
      </c>
    </row>
    <row r="1735" spans="1:6" ht="12.75">
      <c r="A1735" s="17" t="s">
        <v>1935</v>
      </c>
      <c r="B1735" s="31">
        <v>944607200</v>
      </c>
      <c r="C1735" s="31"/>
      <c r="D1735" s="31">
        <v>1261762300</v>
      </c>
      <c r="E1735" s="17"/>
      <c r="F1735" s="14">
        <f t="shared" si="53"/>
        <v>1.3357534221632017</v>
      </c>
    </row>
    <row r="1736" spans="1:6" ht="12.75">
      <c r="A1736" s="17" t="s">
        <v>1936</v>
      </c>
      <c r="B1736" s="31">
        <v>323004000</v>
      </c>
      <c r="C1736" s="31"/>
      <c r="D1736" s="31">
        <v>395542900</v>
      </c>
      <c r="E1736" s="17"/>
      <c r="F1736" s="14">
        <f t="shared" si="53"/>
        <v>1.224575856645738</v>
      </c>
    </row>
    <row r="1737" spans="1:6" ht="12.75">
      <c r="A1737" s="8" t="s">
        <v>1937</v>
      </c>
      <c r="B1737" s="37">
        <v>1443637100</v>
      </c>
      <c r="C1737" s="37"/>
      <c r="D1737" s="37">
        <v>1744778100</v>
      </c>
      <c r="E1737" s="39"/>
      <c r="F1737" s="10">
        <f t="shared" si="53"/>
        <v>1.2085988230698699</v>
      </c>
    </row>
    <row r="1738" spans="1:6" ht="12.75">
      <c r="A1738" s="8" t="s">
        <v>1938</v>
      </c>
      <c r="B1738" s="37">
        <f>SUM(B1739:B1742)</f>
        <v>255006400</v>
      </c>
      <c r="C1738" s="37"/>
      <c r="D1738" s="37">
        <f>SUM(D1739:D1742)</f>
        <v>298002673</v>
      </c>
      <c r="E1738" s="39"/>
      <c r="F1738" s="10">
        <f t="shared" si="53"/>
        <v>1.1686086035487737</v>
      </c>
    </row>
    <row r="1739" spans="1:6" ht="12.75">
      <c r="A1739" s="17" t="s">
        <v>1939</v>
      </c>
      <c r="B1739" s="31">
        <v>16578300</v>
      </c>
      <c r="C1739" s="31"/>
      <c r="D1739" s="31">
        <v>19864300</v>
      </c>
      <c r="E1739" s="17"/>
      <c r="F1739" s="14">
        <f t="shared" si="53"/>
        <v>1.198210914267446</v>
      </c>
    </row>
    <row r="1740" spans="1:6" ht="12.75">
      <c r="A1740" s="17" t="s">
        <v>1946</v>
      </c>
      <c r="B1740" s="31">
        <v>122306200</v>
      </c>
      <c r="C1740" s="31"/>
      <c r="D1740" s="31">
        <v>145251073</v>
      </c>
      <c r="E1740" s="17"/>
      <c r="F1740" s="14">
        <f t="shared" si="53"/>
        <v>1.1876018795449454</v>
      </c>
    </row>
    <row r="1741" spans="1:6" ht="12.75">
      <c r="A1741" s="17" t="s">
        <v>458</v>
      </c>
      <c r="B1741" s="31">
        <v>69190800</v>
      </c>
      <c r="C1741" s="31"/>
      <c r="D1741" s="31">
        <v>72608700</v>
      </c>
      <c r="E1741" s="17"/>
      <c r="F1741" s="14">
        <f t="shared" si="53"/>
        <v>1.0493981858859849</v>
      </c>
    </row>
    <row r="1742" spans="1:6" ht="12.75">
      <c r="A1742" s="17" t="s">
        <v>2615</v>
      </c>
      <c r="B1742" s="31">
        <v>46931100</v>
      </c>
      <c r="C1742" s="31"/>
      <c r="D1742" s="31">
        <v>60278600</v>
      </c>
      <c r="E1742" s="17"/>
      <c r="F1742" s="14">
        <f t="shared" si="53"/>
        <v>1.2844062892197285</v>
      </c>
    </row>
    <row r="1743" spans="1:6" ht="12.75">
      <c r="A1743" s="8" t="s">
        <v>1947</v>
      </c>
      <c r="B1743" s="37">
        <v>1189619500</v>
      </c>
      <c r="C1743" s="37"/>
      <c r="D1743" s="37">
        <v>1695837300</v>
      </c>
      <c r="E1743" s="39"/>
      <c r="F1743" s="10">
        <f t="shared" si="53"/>
        <v>1.4255291713022524</v>
      </c>
    </row>
    <row r="1744" spans="1:6" ht="12.75">
      <c r="A1744" s="8" t="s">
        <v>1948</v>
      </c>
      <c r="B1744" s="37">
        <f>SUM(B1745:B1749)</f>
        <v>1052868300</v>
      </c>
      <c r="C1744" s="37"/>
      <c r="D1744" s="37">
        <f>SUM(D1745:D1749)</f>
        <v>1172309300</v>
      </c>
      <c r="E1744" s="39"/>
      <c r="F1744" s="10">
        <f t="shared" si="53"/>
        <v>1.1134434382723841</v>
      </c>
    </row>
    <row r="1745" spans="1:6" ht="12.75">
      <c r="A1745" s="17" t="s">
        <v>1949</v>
      </c>
      <c r="B1745" s="31">
        <v>132873200</v>
      </c>
      <c r="C1745" s="31"/>
      <c r="D1745" s="31">
        <v>147822400</v>
      </c>
      <c r="E1745" s="17"/>
      <c r="F1745" s="14">
        <f t="shared" si="53"/>
        <v>1.1125072625631052</v>
      </c>
    </row>
    <row r="1746" spans="1:6" ht="12.75">
      <c r="A1746" s="17" t="s">
        <v>1950</v>
      </c>
      <c r="B1746" s="31">
        <v>269921300</v>
      </c>
      <c r="C1746" s="31"/>
      <c r="D1746" s="31">
        <v>293089000</v>
      </c>
      <c r="E1746" s="17"/>
      <c r="F1746" s="14">
        <f t="shared" si="53"/>
        <v>1.0858313145350145</v>
      </c>
    </row>
    <row r="1747" spans="1:6" ht="12.75">
      <c r="A1747" s="17" t="s">
        <v>1951</v>
      </c>
      <c r="B1747" s="31">
        <v>144966600</v>
      </c>
      <c r="C1747" s="31"/>
      <c r="D1747" s="31">
        <v>172692700</v>
      </c>
      <c r="E1747" s="17"/>
      <c r="F1747" s="14">
        <f t="shared" si="53"/>
        <v>1.1912585381736207</v>
      </c>
    </row>
    <row r="1748" spans="1:6" ht="12.75">
      <c r="A1748" s="17" t="s">
        <v>2715</v>
      </c>
      <c r="B1748" s="31">
        <v>293098100</v>
      </c>
      <c r="C1748" s="31"/>
      <c r="D1748" s="31">
        <v>307415900</v>
      </c>
      <c r="E1748" s="17"/>
      <c r="F1748" s="14">
        <f t="shared" si="53"/>
        <v>1.0488498560720796</v>
      </c>
    </row>
    <row r="1749" spans="1:6" ht="12.75">
      <c r="A1749" s="17" t="s">
        <v>1952</v>
      </c>
      <c r="B1749" s="31">
        <v>212009100</v>
      </c>
      <c r="C1749" s="31"/>
      <c r="D1749" s="31">
        <v>251289300</v>
      </c>
      <c r="E1749" s="17"/>
      <c r="F1749" s="14">
        <f t="shared" si="53"/>
        <v>1.1852760093788428</v>
      </c>
    </row>
    <row r="1750" spans="1:6" ht="12.75">
      <c r="A1750" s="8" t="s">
        <v>1953</v>
      </c>
      <c r="B1750" s="37">
        <f>SUM(B1751:B1753)</f>
        <v>710555000</v>
      </c>
      <c r="C1750" s="37"/>
      <c r="D1750" s="37">
        <f>SUM(D1751:D1753)</f>
        <v>830833300</v>
      </c>
      <c r="E1750" s="39"/>
      <c r="F1750" s="10">
        <f t="shared" si="53"/>
        <v>1.1692737367269248</v>
      </c>
    </row>
    <row r="1751" spans="1:6" ht="12.75">
      <c r="A1751" s="17" t="s">
        <v>1954</v>
      </c>
      <c r="B1751" s="31">
        <v>475806500</v>
      </c>
      <c r="C1751" s="31"/>
      <c r="D1751" s="31">
        <v>542454900</v>
      </c>
      <c r="E1751" s="17"/>
      <c r="F1751" s="14">
        <f t="shared" si="53"/>
        <v>1.140074589144957</v>
      </c>
    </row>
    <row r="1752" spans="1:6" ht="12.75">
      <c r="A1752" s="17" t="s">
        <v>1955</v>
      </c>
      <c r="B1752" s="31">
        <v>214503600</v>
      </c>
      <c r="C1752" s="31"/>
      <c r="D1752" s="31">
        <v>262060700</v>
      </c>
      <c r="E1752" s="17"/>
      <c r="F1752" s="14">
        <f t="shared" si="53"/>
        <v>1.2217077009430144</v>
      </c>
    </row>
    <row r="1753" spans="1:6" ht="12.75">
      <c r="A1753" s="17" t="s">
        <v>1956</v>
      </c>
      <c r="B1753" s="31">
        <v>20244900</v>
      </c>
      <c r="C1753" s="31"/>
      <c r="D1753" s="31">
        <v>26317700</v>
      </c>
      <c r="E1753" s="17"/>
      <c r="F1753" s="14">
        <f t="shared" si="53"/>
        <v>1.2999669052452716</v>
      </c>
    </row>
    <row r="1754" spans="1:6" ht="12.75">
      <c r="A1754" s="8" t="s">
        <v>1957</v>
      </c>
      <c r="B1754" s="37">
        <f>SUM(B1755:B1756)</f>
        <v>207396300</v>
      </c>
      <c r="C1754" s="37"/>
      <c r="D1754" s="37">
        <f>SUM(D1755:D1756)</f>
        <v>250488600</v>
      </c>
      <c r="E1754" s="39"/>
      <c r="F1754" s="10">
        <f t="shared" si="53"/>
        <v>1.2077775736597036</v>
      </c>
    </row>
    <row r="1755" spans="1:6" ht="12.75">
      <c r="A1755" s="17" t="s">
        <v>1958</v>
      </c>
      <c r="B1755" s="31">
        <v>71759200</v>
      </c>
      <c r="C1755" s="31"/>
      <c r="D1755" s="31">
        <v>78424900</v>
      </c>
      <c r="E1755" s="17"/>
      <c r="F1755" s="14">
        <f t="shared" si="53"/>
        <v>1.0928898315477318</v>
      </c>
    </row>
    <row r="1756" spans="1:6" ht="12.75">
      <c r="A1756" s="17" t="s">
        <v>1959</v>
      </c>
      <c r="B1756" s="31">
        <v>135637100</v>
      </c>
      <c r="C1756" s="31"/>
      <c r="D1756" s="31">
        <v>172063700</v>
      </c>
      <c r="E1756" s="17"/>
      <c r="F1756" s="14">
        <f t="shared" si="53"/>
        <v>1.2685592658645755</v>
      </c>
    </row>
    <row r="1757" spans="1:6" ht="12.75">
      <c r="A1757" s="8" t="s">
        <v>1960</v>
      </c>
      <c r="B1757" s="37">
        <f>SUM(B1758:B1759)</f>
        <v>179330300</v>
      </c>
      <c r="C1757" s="37"/>
      <c r="D1757" s="37">
        <f>SUM(D1758:D1759)</f>
        <v>219516600</v>
      </c>
      <c r="E1757" s="39"/>
      <c r="F1757" s="10">
        <f t="shared" si="53"/>
        <v>1.2240909651074023</v>
      </c>
    </row>
    <row r="1758" spans="1:6" ht="12.75">
      <c r="A1758" s="17" t="s">
        <v>1961</v>
      </c>
      <c r="B1758" s="31">
        <v>63479100</v>
      </c>
      <c r="C1758" s="31"/>
      <c r="D1758" s="31">
        <v>75829000</v>
      </c>
      <c r="E1758" s="17"/>
      <c r="F1758" s="14">
        <f t="shared" si="53"/>
        <v>1.1945506473784284</v>
      </c>
    </row>
    <row r="1759" spans="1:6" ht="12.75">
      <c r="A1759" s="17" t="s">
        <v>1962</v>
      </c>
      <c r="B1759" s="31">
        <v>115851200</v>
      </c>
      <c r="C1759" s="31"/>
      <c r="D1759" s="31">
        <v>143687600</v>
      </c>
      <c r="E1759" s="17"/>
      <c r="F1759" s="14">
        <f t="shared" si="53"/>
        <v>1.240277183145276</v>
      </c>
    </row>
    <row r="1760" spans="1:6" ht="12.75">
      <c r="A1760" s="8" t="s">
        <v>1963</v>
      </c>
      <c r="B1760" s="37">
        <v>1142508700</v>
      </c>
      <c r="C1760" s="37"/>
      <c r="D1760" s="37">
        <v>1386484800</v>
      </c>
      <c r="E1760" s="39"/>
      <c r="F1760" s="10">
        <f t="shared" si="53"/>
        <v>1.2135441944555871</v>
      </c>
    </row>
    <row r="1761" spans="1:6" ht="12.75">
      <c r="A1761" s="8" t="s">
        <v>1964</v>
      </c>
      <c r="B1761" s="37">
        <f>SUM(B1762:B1770)</f>
        <v>286278500</v>
      </c>
      <c r="C1761" s="37"/>
      <c r="D1761" s="37">
        <f>SUM(D1762:D1770)</f>
        <v>347966400</v>
      </c>
      <c r="E1761" s="39"/>
      <c r="F1761" s="10">
        <f t="shared" si="53"/>
        <v>1.2154821266703577</v>
      </c>
    </row>
    <row r="1762" spans="1:6" ht="12.75">
      <c r="A1762" s="17" t="s">
        <v>1965</v>
      </c>
      <c r="B1762" s="31">
        <v>7907100</v>
      </c>
      <c r="C1762" s="31"/>
      <c r="D1762" s="31">
        <v>8541600</v>
      </c>
      <c r="E1762" s="17"/>
      <c r="F1762" s="14">
        <f t="shared" si="53"/>
        <v>1.0802443373676822</v>
      </c>
    </row>
    <row r="1763" spans="1:6" ht="12.75">
      <c r="A1763" s="17" t="s">
        <v>1966</v>
      </c>
      <c r="B1763" s="31">
        <v>40007000</v>
      </c>
      <c r="C1763" s="31"/>
      <c r="D1763" s="31">
        <v>41193100</v>
      </c>
      <c r="E1763" s="17"/>
      <c r="F1763" s="14">
        <f t="shared" si="53"/>
        <v>1.029647311720449</v>
      </c>
    </row>
    <row r="1764" spans="1:6" ht="12.75">
      <c r="A1764" s="17" t="s">
        <v>1967</v>
      </c>
      <c r="B1764" s="31">
        <v>19744900</v>
      </c>
      <c r="C1764" s="31"/>
      <c r="D1764" s="31">
        <v>25453600</v>
      </c>
      <c r="E1764" s="17"/>
      <c r="F1764" s="14">
        <f t="shared" si="53"/>
        <v>1.2891227608141849</v>
      </c>
    </row>
    <row r="1765" spans="1:6" ht="12.75">
      <c r="A1765" s="17" t="s">
        <v>2846</v>
      </c>
      <c r="B1765" s="31">
        <v>19665900</v>
      </c>
      <c r="C1765" s="31"/>
      <c r="D1765" s="31">
        <v>20580300</v>
      </c>
      <c r="E1765" s="17"/>
      <c r="F1765" s="14">
        <f t="shared" si="53"/>
        <v>1.0464967278385429</v>
      </c>
    </row>
    <row r="1766" spans="1:6" ht="12.75">
      <c r="A1766" s="17" t="s">
        <v>1968</v>
      </c>
      <c r="B1766" s="31">
        <v>31682400</v>
      </c>
      <c r="C1766" s="31"/>
      <c r="D1766" s="31">
        <v>43083300</v>
      </c>
      <c r="E1766" s="17"/>
      <c r="F1766" s="14">
        <f t="shared" si="53"/>
        <v>1.3598496326035907</v>
      </c>
    </row>
    <row r="1767" spans="1:6" ht="12.75">
      <c r="A1767" s="17" t="s">
        <v>1969</v>
      </c>
      <c r="B1767" s="31">
        <v>52738600</v>
      </c>
      <c r="C1767" s="31"/>
      <c r="D1767" s="31">
        <v>60209600</v>
      </c>
      <c r="E1767" s="17"/>
      <c r="F1767" s="14">
        <f t="shared" si="53"/>
        <v>1.1416609466311203</v>
      </c>
    </row>
    <row r="1768" spans="1:6" ht="12.75">
      <c r="A1768" s="17" t="s">
        <v>1833</v>
      </c>
      <c r="B1768" s="31">
        <v>29702400</v>
      </c>
      <c r="C1768" s="31"/>
      <c r="D1768" s="31">
        <v>34824600</v>
      </c>
      <c r="E1768" s="17"/>
      <c r="F1768" s="14">
        <f t="shared" si="53"/>
        <v>1.1724507110536522</v>
      </c>
    </row>
    <row r="1769" spans="1:6" ht="12.75">
      <c r="A1769" s="17" t="s">
        <v>1970</v>
      </c>
      <c r="B1769" s="31">
        <v>6564500</v>
      </c>
      <c r="C1769" s="31"/>
      <c r="D1769" s="31">
        <v>8078500</v>
      </c>
      <c r="E1769" s="17"/>
      <c r="F1769" s="14">
        <f t="shared" si="53"/>
        <v>1.2306344733033743</v>
      </c>
    </row>
    <row r="1770" spans="1:6" ht="12.75">
      <c r="A1770" s="17" t="s">
        <v>2614</v>
      </c>
      <c r="B1770" s="31">
        <v>78265700</v>
      </c>
      <c r="C1770" s="31"/>
      <c r="D1770" s="31">
        <v>106001800</v>
      </c>
      <c r="E1770" s="17"/>
      <c r="F1770" s="14">
        <f t="shared" si="53"/>
        <v>1.3543838488635507</v>
      </c>
    </row>
    <row r="1771" spans="1:6" ht="12.75">
      <c r="A1771" s="17"/>
      <c r="B1771" s="31"/>
      <c r="C1771" s="31"/>
      <c r="D1771" s="31"/>
      <c r="E1771" s="17"/>
      <c r="F1771" s="14"/>
    </row>
    <row r="1772" spans="1:6" ht="15.75">
      <c r="A1772" s="23" t="s">
        <v>2567</v>
      </c>
      <c r="B1772" s="37">
        <f>+B1729+B1737+B1738+B1743+B1744+B1750+B1754+B1757+B1760+B1761</f>
        <v>10234214800</v>
      </c>
      <c r="C1772" s="37"/>
      <c r="D1772" s="37">
        <f>+D1729+D1737+D1738+D1743+D1744+D1750+D1754+D1757+D1760+D1761</f>
        <v>12652116773</v>
      </c>
      <c r="E1772" s="39"/>
      <c r="F1772" s="10">
        <f>SUM(D1772/B1772)</f>
        <v>1.2362567153661852</v>
      </c>
    </row>
    <row r="1773" spans="1:5" ht="15.75">
      <c r="A1773" s="23"/>
      <c r="B1773" s="65"/>
      <c r="C1773" s="65"/>
      <c r="D1773" s="65"/>
      <c r="E1773" s="62"/>
    </row>
    <row r="1774" spans="1:4" ht="12.75">
      <c r="A1774" s="17" t="s">
        <v>1971</v>
      </c>
      <c r="B1774" s="17" t="s">
        <v>1972</v>
      </c>
      <c r="C1774" s="17"/>
      <c r="D1774" s="38" t="s">
        <v>1973</v>
      </c>
    </row>
    <row r="1775" spans="1:4" ht="12.75">
      <c r="A1775" s="17" t="s">
        <v>1532</v>
      </c>
      <c r="B1775" s="17" t="s">
        <v>1974</v>
      </c>
      <c r="C1775" s="17"/>
      <c r="D1775" s="38" t="s">
        <v>1975</v>
      </c>
    </row>
    <row r="1776" spans="1:4" ht="12.75">
      <c r="A1776" s="17" t="s">
        <v>1976</v>
      </c>
      <c r="B1776" s="17" t="s">
        <v>1974</v>
      </c>
      <c r="C1776" s="17"/>
      <c r="D1776" s="38" t="s">
        <v>1975</v>
      </c>
    </row>
    <row r="1777" spans="1:4" ht="12.75">
      <c r="A1777" s="17" t="s">
        <v>1977</v>
      </c>
      <c r="B1777" s="17" t="s">
        <v>1974</v>
      </c>
      <c r="C1777" s="17"/>
      <c r="D1777" s="38" t="s">
        <v>1975</v>
      </c>
    </row>
    <row r="1778" spans="1:4" ht="12.75">
      <c r="A1778" s="17" t="s">
        <v>1111</v>
      </c>
      <c r="B1778" s="17" t="s">
        <v>1974</v>
      </c>
      <c r="C1778" s="17"/>
      <c r="D1778" s="38" t="s">
        <v>1975</v>
      </c>
    </row>
    <row r="1780" spans="1:6" ht="12.75">
      <c r="A1780" s="46" t="s">
        <v>1112</v>
      </c>
      <c r="B1780" s="47"/>
      <c r="C1780" s="47"/>
      <c r="D1780" s="47"/>
      <c r="E1780" s="47"/>
      <c r="F1780" s="48"/>
    </row>
    <row r="1781" spans="1:6" ht="12.75">
      <c r="A1781" s="49"/>
      <c r="B1781" s="11"/>
      <c r="C1781" s="11"/>
      <c r="D1781" s="11"/>
      <c r="E1781" s="11"/>
      <c r="F1781" s="45"/>
    </row>
    <row r="1782" spans="1:6" ht="12.75">
      <c r="A1782" s="20" t="s">
        <v>1448</v>
      </c>
      <c r="B1782" s="5">
        <v>2002</v>
      </c>
      <c r="C1782" s="5" t="s">
        <v>1449</v>
      </c>
      <c r="D1782" s="5">
        <v>2002</v>
      </c>
      <c r="E1782" s="20"/>
      <c r="F1782" s="50"/>
    </row>
    <row r="1783" spans="1:6" ht="13.5" thickBot="1">
      <c r="A1783" s="51" t="s">
        <v>1450</v>
      </c>
      <c r="B1783" s="52" t="s">
        <v>1451</v>
      </c>
      <c r="C1783" s="51"/>
      <c r="D1783" s="51" t="s">
        <v>1452</v>
      </c>
      <c r="E1783" s="51"/>
      <c r="F1783" s="53" t="s">
        <v>1453</v>
      </c>
    </row>
    <row r="1784" spans="1:6" ht="12.75">
      <c r="A1784" s="11"/>
      <c r="B1784" s="13"/>
      <c r="C1784" s="13"/>
      <c r="D1784" s="13"/>
      <c r="E1784" s="11"/>
      <c r="F1784" s="45"/>
    </row>
    <row r="1785" spans="1:6" ht="12.75">
      <c r="A1785" s="8" t="s">
        <v>1113</v>
      </c>
      <c r="B1785" s="37">
        <f>SUM(B1786:B1788)</f>
        <v>572681700</v>
      </c>
      <c r="C1785" s="37"/>
      <c r="D1785" s="37">
        <f>SUM(D1786:D1788)</f>
        <v>740963999</v>
      </c>
      <c r="E1785" s="39"/>
      <c r="F1785" s="10">
        <f aca="true" t="shared" si="54" ref="F1785:F1832">SUM(D1785/B1785)</f>
        <v>1.2938496183831263</v>
      </c>
    </row>
    <row r="1786" spans="1:6" ht="12.75">
      <c r="A1786" s="17" t="s">
        <v>1114</v>
      </c>
      <c r="B1786" s="31">
        <v>423358200</v>
      </c>
      <c r="C1786" s="31"/>
      <c r="D1786" s="31">
        <v>532773865</v>
      </c>
      <c r="E1786" s="17"/>
      <c r="F1786" s="14">
        <f t="shared" si="54"/>
        <v>1.2584470195687718</v>
      </c>
    </row>
    <row r="1787" spans="1:6" ht="12.75">
      <c r="A1787" s="17" t="s">
        <v>1115</v>
      </c>
      <c r="B1787" s="31">
        <v>93506100</v>
      </c>
      <c r="C1787" s="31"/>
      <c r="D1787" s="31">
        <v>133446144</v>
      </c>
      <c r="E1787" s="17"/>
      <c r="F1787" s="14">
        <f t="shared" si="54"/>
        <v>1.4271383792073458</v>
      </c>
    </row>
    <row r="1788" spans="1:6" ht="12.75">
      <c r="A1788" s="17" t="s">
        <v>1116</v>
      </c>
      <c r="B1788" s="31">
        <v>55817400</v>
      </c>
      <c r="C1788" s="31"/>
      <c r="D1788" s="31">
        <v>74743990</v>
      </c>
      <c r="E1788" s="17"/>
      <c r="F1788" s="14">
        <f t="shared" si="54"/>
        <v>1.3390804659478943</v>
      </c>
    </row>
    <row r="1789" spans="1:6" ht="12.75">
      <c r="A1789" s="8" t="s">
        <v>1117</v>
      </c>
      <c r="B1789" s="37">
        <f>SUM(B1790:B1793)</f>
        <v>890495900</v>
      </c>
      <c r="C1789" s="37"/>
      <c r="D1789" s="37">
        <f>SUM(D1790:D1793)</f>
        <v>1092674842</v>
      </c>
      <c r="E1789" s="39"/>
      <c r="F1789" s="10">
        <f t="shared" si="54"/>
        <v>1.2270408454435333</v>
      </c>
    </row>
    <row r="1790" spans="1:6" ht="12.75">
      <c r="A1790" s="17" t="s">
        <v>1118</v>
      </c>
      <c r="B1790" s="31">
        <v>90437600</v>
      </c>
      <c r="C1790" s="31"/>
      <c r="D1790" s="31">
        <v>116951720</v>
      </c>
      <c r="E1790" s="17"/>
      <c r="F1790" s="14">
        <f t="shared" si="54"/>
        <v>1.2931758472139907</v>
      </c>
    </row>
    <row r="1791" spans="1:6" ht="12.75">
      <c r="A1791" s="17" t="s">
        <v>1119</v>
      </c>
      <c r="B1791" s="31">
        <v>81134700</v>
      </c>
      <c r="C1791" s="31"/>
      <c r="D1791" s="31">
        <v>119572390</v>
      </c>
      <c r="E1791" s="17"/>
      <c r="F1791" s="14">
        <f t="shared" si="54"/>
        <v>1.4737515514323711</v>
      </c>
    </row>
    <row r="1792" spans="1:6" ht="12.75">
      <c r="A1792" s="17" t="s">
        <v>1120</v>
      </c>
      <c r="B1792" s="31">
        <v>66593500</v>
      </c>
      <c r="C1792" s="31"/>
      <c r="D1792" s="31">
        <v>88592750</v>
      </c>
      <c r="E1792" s="17"/>
      <c r="F1792" s="14">
        <f t="shared" si="54"/>
        <v>1.3303513105633433</v>
      </c>
    </row>
    <row r="1793" spans="1:6" ht="12.75">
      <c r="A1793" s="17" t="s">
        <v>1121</v>
      </c>
      <c r="B1793" s="31">
        <v>652330100</v>
      </c>
      <c r="C1793" s="31"/>
      <c r="D1793" s="31">
        <v>767557982</v>
      </c>
      <c r="E1793" s="17"/>
      <c r="F1793" s="14">
        <f t="shared" si="54"/>
        <v>1.1766404493675824</v>
      </c>
    </row>
    <row r="1794" spans="1:6" ht="12.75">
      <c r="A1794" s="8" t="s">
        <v>1122</v>
      </c>
      <c r="B1794" s="37">
        <f>SUM(B1795:B1797)</f>
        <v>1524272300</v>
      </c>
      <c r="C1794" s="37"/>
      <c r="D1794" s="37">
        <f>SUM(D1795:D1797)</f>
        <v>1631643110</v>
      </c>
      <c r="E1794" s="39"/>
      <c r="F1794" s="10">
        <f t="shared" si="54"/>
        <v>1.0704407014415993</v>
      </c>
    </row>
    <row r="1795" spans="1:6" ht="12.75">
      <c r="A1795" s="17" t="s">
        <v>2594</v>
      </c>
      <c r="B1795" s="31">
        <v>427152100</v>
      </c>
      <c r="C1795" s="31"/>
      <c r="D1795" s="31">
        <v>440194478</v>
      </c>
      <c r="E1795" s="17"/>
      <c r="F1795" s="14">
        <f t="shared" si="54"/>
        <v>1.0305333346131273</v>
      </c>
    </row>
    <row r="1796" spans="1:6" ht="12.75">
      <c r="A1796" s="17" t="s">
        <v>1123</v>
      </c>
      <c r="B1796" s="31">
        <v>146761600</v>
      </c>
      <c r="C1796" s="31"/>
      <c r="D1796" s="31">
        <v>163123788</v>
      </c>
      <c r="E1796" s="17"/>
      <c r="F1796" s="14">
        <f t="shared" si="54"/>
        <v>1.1114882094498832</v>
      </c>
    </row>
    <row r="1797" spans="1:6" ht="12.75">
      <c r="A1797" s="17" t="s">
        <v>449</v>
      </c>
      <c r="B1797" s="31">
        <v>950358600</v>
      </c>
      <c r="C1797" s="31"/>
      <c r="D1797" s="31">
        <v>1028324844</v>
      </c>
      <c r="E1797" s="17"/>
      <c r="F1797" s="14">
        <f t="shared" si="54"/>
        <v>1.0820387630521784</v>
      </c>
    </row>
    <row r="1798" spans="1:6" ht="12.75">
      <c r="A1798" s="8" t="s">
        <v>1124</v>
      </c>
      <c r="B1798" s="37">
        <v>2612117600</v>
      </c>
      <c r="C1798" s="37"/>
      <c r="D1798" s="37">
        <v>2894990929</v>
      </c>
      <c r="E1798" s="39"/>
      <c r="F1798" s="10">
        <f t="shared" si="54"/>
        <v>1.1082927234975943</v>
      </c>
    </row>
    <row r="1799" spans="1:6" ht="12.75">
      <c r="A1799" s="8" t="s">
        <v>1125</v>
      </c>
      <c r="B1799" s="37">
        <f>SUM(B1800:B1803)</f>
        <v>960715700</v>
      </c>
      <c r="C1799" s="37"/>
      <c r="D1799" s="37">
        <f>SUM(D1800:D1803)</f>
        <v>1202872020</v>
      </c>
      <c r="E1799" s="39"/>
      <c r="F1799" s="10">
        <f t="shared" si="54"/>
        <v>1.2520582519885957</v>
      </c>
    </row>
    <row r="1800" spans="1:6" ht="12.75">
      <c r="A1800" s="17" t="s">
        <v>1126</v>
      </c>
      <c r="B1800" s="31">
        <v>209133200</v>
      </c>
      <c r="C1800" s="31"/>
      <c r="D1800" s="31">
        <v>259653690</v>
      </c>
      <c r="E1800" s="17"/>
      <c r="F1800" s="14">
        <f t="shared" si="54"/>
        <v>1.2415708744474814</v>
      </c>
    </row>
    <row r="1801" spans="1:6" ht="12.75">
      <c r="A1801" s="17" t="s">
        <v>1127</v>
      </c>
      <c r="B1801" s="31">
        <v>166813700</v>
      </c>
      <c r="C1801" s="31"/>
      <c r="D1801" s="31">
        <v>195116530</v>
      </c>
      <c r="E1801" s="17"/>
      <c r="F1801" s="14">
        <f t="shared" si="54"/>
        <v>1.1696672995083737</v>
      </c>
    </row>
    <row r="1802" spans="1:6" ht="12.75">
      <c r="A1802" s="17" t="s">
        <v>2012</v>
      </c>
      <c r="B1802" s="31">
        <v>178802200</v>
      </c>
      <c r="C1802" s="31"/>
      <c r="D1802" s="31">
        <v>213499930</v>
      </c>
      <c r="E1802" s="17"/>
      <c r="F1802" s="14">
        <f t="shared" si="54"/>
        <v>1.1940565048975909</v>
      </c>
    </row>
    <row r="1803" spans="1:6" ht="12.75">
      <c r="A1803" s="17" t="s">
        <v>1257</v>
      </c>
      <c r="B1803" s="31">
        <v>405966600</v>
      </c>
      <c r="C1803" s="31"/>
      <c r="D1803" s="31">
        <v>534601870</v>
      </c>
      <c r="E1803" s="17"/>
      <c r="F1803" s="14">
        <f t="shared" si="54"/>
        <v>1.3168617073424267</v>
      </c>
    </row>
    <row r="1804" spans="1:6" ht="12.75">
      <c r="A1804" s="8" t="s">
        <v>2013</v>
      </c>
      <c r="B1804" s="37">
        <f>SUM(B1805:B1806)</f>
        <v>2502954000</v>
      </c>
      <c r="C1804" s="37"/>
      <c r="D1804" s="37">
        <f>SUM(D1805:D1806)</f>
        <v>2921424798</v>
      </c>
      <c r="E1804" s="39"/>
      <c r="F1804" s="10">
        <f t="shared" si="54"/>
        <v>1.167190766590197</v>
      </c>
    </row>
    <row r="1805" spans="1:6" ht="12.75">
      <c r="A1805" s="17" t="s">
        <v>2014</v>
      </c>
      <c r="B1805" s="31">
        <v>1459939100</v>
      </c>
      <c r="C1805" s="31"/>
      <c r="D1805" s="31">
        <v>1658045989</v>
      </c>
      <c r="E1805" s="17"/>
      <c r="F1805" s="14">
        <f t="shared" si="54"/>
        <v>1.13569531016739</v>
      </c>
    </row>
    <row r="1806" spans="1:6" ht="12.75">
      <c r="A1806" s="17" t="s">
        <v>2015</v>
      </c>
      <c r="B1806" s="31">
        <v>1043014900</v>
      </c>
      <c r="C1806" s="31"/>
      <c r="D1806" s="31">
        <v>1263378809</v>
      </c>
      <c r="E1806" s="17"/>
      <c r="F1806" s="14">
        <f t="shared" si="54"/>
        <v>1.2112758974008904</v>
      </c>
    </row>
    <row r="1807" spans="1:6" ht="12.75">
      <c r="A1807" s="8" t="s">
        <v>2016</v>
      </c>
      <c r="B1807" s="37">
        <f>SUM(B1808:B1810)</f>
        <v>1069160000</v>
      </c>
      <c r="C1807" s="37"/>
      <c r="D1807" s="37">
        <f>SUM(D1808:D1810)</f>
        <v>1265214695</v>
      </c>
      <c r="E1807" s="39"/>
      <c r="F1807" s="10">
        <f t="shared" si="54"/>
        <v>1.1833726430094653</v>
      </c>
    </row>
    <row r="1808" spans="1:6" ht="12.75">
      <c r="A1808" s="17" t="s">
        <v>2017</v>
      </c>
      <c r="B1808" s="31">
        <v>692904900</v>
      </c>
      <c r="C1808" s="31"/>
      <c r="D1808" s="31">
        <v>824170968</v>
      </c>
      <c r="E1808" s="17"/>
      <c r="F1808" s="14">
        <f t="shared" si="54"/>
        <v>1.1894431227142426</v>
      </c>
    </row>
    <row r="1809" spans="1:6" ht="12.75">
      <c r="A1809" s="17" t="s">
        <v>2018</v>
      </c>
      <c r="B1809" s="31">
        <v>317432500</v>
      </c>
      <c r="C1809" s="31"/>
      <c r="D1809" s="31">
        <v>373041527</v>
      </c>
      <c r="E1809" s="17"/>
      <c r="F1809" s="14">
        <f t="shared" si="54"/>
        <v>1.175183785529207</v>
      </c>
    </row>
    <row r="1810" spans="1:6" ht="12.75">
      <c r="A1810" s="17" t="s">
        <v>2019</v>
      </c>
      <c r="B1810" s="31">
        <v>58822600</v>
      </c>
      <c r="C1810" s="31"/>
      <c r="D1810" s="31">
        <v>68002200</v>
      </c>
      <c r="E1810" s="17"/>
      <c r="F1810" s="14">
        <f t="shared" si="54"/>
        <v>1.1560556656795178</v>
      </c>
    </row>
    <row r="1811" spans="1:6" ht="12.75">
      <c r="A1811" s="8" t="s">
        <v>2020</v>
      </c>
      <c r="B1811" s="37">
        <v>2653325400</v>
      </c>
      <c r="C1811" s="37"/>
      <c r="D1811" s="37">
        <v>2976869052</v>
      </c>
      <c r="E1811" s="39"/>
      <c r="F1811" s="10">
        <f t="shared" si="54"/>
        <v>1.1219389269028217</v>
      </c>
    </row>
    <row r="1812" spans="1:6" ht="12.75">
      <c r="A1812" s="8" t="s">
        <v>2021</v>
      </c>
      <c r="B1812" s="37">
        <f>SUM(B1813:B1815)</f>
        <v>1566172100</v>
      </c>
      <c r="C1812" s="37"/>
      <c r="D1812" s="37">
        <f>SUM(D1813:D1815)</f>
        <v>2059552890</v>
      </c>
      <c r="E1812" s="39"/>
      <c r="F1812" s="10">
        <f t="shared" si="54"/>
        <v>1.3150233553515607</v>
      </c>
    </row>
    <row r="1813" spans="1:6" ht="12.75">
      <c r="A1813" s="17" t="s">
        <v>2022</v>
      </c>
      <c r="B1813" s="31">
        <v>196397300</v>
      </c>
      <c r="C1813" s="31"/>
      <c r="D1813" s="31">
        <v>430442850</v>
      </c>
      <c r="E1813" s="17"/>
      <c r="F1813" s="14">
        <f t="shared" si="54"/>
        <v>2.1916943359200967</v>
      </c>
    </row>
    <row r="1814" spans="1:6" ht="12.75">
      <c r="A1814" s="17" t="s">
        <v>2023</v>
      </c>
      <c r="B1814" s="31">
        <v>260992200</v>
      </c>
      <c r="C1814" s="31"/>
      <c r="D1814" s="31">
        <v>304002220</v>
      </c>
      <c r="E1814" s="17"/>
      <c r="F1814" s="14">
        <f t="shared" si="54"/>
        <v>1.1647942735453396</v>
      </c>
    </row>
    <row r="1815" spans="1:6" ht="12.75">
      <c r="A1815" s="17" t="s">
        <v>2024</v>
      </c>
      <c r="B1815" s="31">
        <v>1108782600</v>
      </c>
      <c r="C1815" s="31"/>
      <c r="D1815" s="31">
        <v>1325107820</v>
      </c>
      <c r="E1815" s="17"/>
      <c r="F1815" s="14">
        <f t="shared" si="54"/>
        <v>1.1951015645447538</v>
      </c>
    </row>
    <row r="1816" spans="1:6" ht="12.75">
      <c r="A1816" s="8" t="s">
        <v>1138</v>
      </c>
      <c r="B1816" s="37">
        <f>SUM(B1817:B1820)</f>
        <v>2381744400</v>
      </c>
      <c r="C1816" s="37"/>
      <c r="D1816" s="37">
        <f>SUM(D1817:D1820)</f>
        <v>2697878657</v>
      </c>
      <c r="E1816" s="39"/>
      <c r="F1816" s="10">
        <f t="shared" si="54"/>
        <v>1.132732234827549</v>
      </c>
    </row>
    <row r="1817" spans="1:6" ht="12.75">
      <c r="A1817" s="17" t="s">
        <v>1139</v>
      </c>
      <c r="B1817" s="31">
        <v>344134100</v>
      </c>
      <c r="C1817" s="31"/>
      <c r="D1817" s="31">
        <v>407044820</v>
      </c>
      <c r="E1817" s="17"/>
      <c r="F1817" s="14">
        <f t="shared" si="54"/>
        <v>1.1828087364780182</v>
      </c>
    </row>
    <row r="1818" spans="1:6" ht="12.75">
      <c r="A1818" s="17" t="s">
        <v>1140</v>
      </c>
      <c r="B1818" s="31">
        <v>310563200</v>
      </c>
      <c r="C1818" s="31"/>
      <c r="D1818" s="31">
        <v>381711850</v>
      </c>
      <c r="E1818" s="17"/>
      <c r="F1818" s="14">
        <f t="shared" si="54"/>
        <v>1.2290955592935673</v>
      </c>
    </row>
    <row r="1819" spans="1:6" ht="12.75">
      <c r="A1819" s="17" t="s">
        <v>1247</v>
      </c>
      <c r="B1819" s="31">
        <v>1003061000</v>
      </c>
      <c r="C1819" s="31"/>
      <c r="D1819" s="31">
        <v>1113546232</v>
      </c>
      <c r="E1819" s="17"/>
      <c r="F1819" s="14">
        <f t="shared" si="54"/>
        <v>1.110148068761521</v>
      </c>
    </row>
    <row r="1820" spans="1:6" ht="12.75">
      <c r="A1820" s="17" t="s">
        <v>1141</v>
      </c>
      <c r="B1820" s="31">
        <v>723986100</v>
      </c>
      <c r="C1820" s="31"/>
      <c r="D1820" s="31">
        <v>795575755</v>
      </c>
      <c r="E1820" s="17"/>
      <c r="F1820" s="14">
        <f t="shared" si="54"/>
        <v>1.0988826373876515</v>
      </c>
    </row>
    <row r="1821" spans="1:6" ht="12.75">
      <c r="A1821" s="8" t="s">
        <v>1142</v>
      </c>
      <c r="B1821" s="37">
        <f>SUM(B1822:B1825)</f>
        <v>749747200</v>
      </c>
      <c r="C1821" s="37"/>
      <c r="D1821" s="37">
        <f>SUM(D1822:D1825)</f>
        <v>951241677</v>
      </c>
      <c r="E1821" s="39"/>
      <c r="F1821" s="10">
        <f t="shared" si="54"/>
        <v>1.2687498892960187</v>
      </c>
    </row>
    <row r="1822" spans="1:6" ht="12.75">
      <c r="A1822" s="17" t="s">
        <v>1143</v>
      </c>
      <c r="B1822" s="31">
        <v>172915700</v>
      </c>
      <c r="C1822" s="31"/>
      <c r="D1822" s="31">
        <v>217753052</v>
      </c>
      <c r="E1822" s="17"/>
      <c r="F1822" s="14">
        <f t="shared" si="54"/>
        <v>1.2593017985064399</v>
      </c>
    </row>
    <row r="1823" spans="1:6" ht="12.75">
      <c r="A1823" s="17" t="s">
        <v>1144</v>
      </c>
      <c r="B1823" s="31">
        <v>241268700</v>
      </c>
      <c r="C1823" s="31"/>
      <c r="D1823" s="31">
        <v>300199180</v>
      </c>
      <c r="E1823" s="17"/>
      <c r="F1823" s="14">
        <f t="shared" si="54"/>
        <v>1.2442524869574876</v>
      </c>
    </row>
    <row r="1824" spans="1:6" ht="12.75">
      <c r="A1824" s="17" t="s">
        <v>1145</v>
      </c>
      <c r="B1824" s="31">
        <v>190280900</v>
      </c>
      <c r="C1824" s="31"/>
      <c r="D1824" s="31">
        <v>248008615</v>
      </c>
      <c r="E1824" s="17"/>
      <c r="F1824" s="14">
        <f t="shared" si="54"/>
        <v>1.303381553272031</v>
      </c>
    </row>
    <row r="1825" spans="1:6" ht="12.75">
      <c r="A1825" s="17" t="s">
        <v>1146</v>
      </c>
      <c r="B1825" s="31">
        <v>145281900</v>
      </c>
      <c r="C1825" s="31"/>
      <c r="D1825" s="31">
        <v>185280830</v>
      </c>
      <c r="E1825" s="17"/>
      <c r="F1825" s="14">
        <f t="shared" si="54"/>
        <v>1.2753194307067846</v>
      </c>
    </row>
    <row r="1826" spans="1:6" ht="12.75">
      <c r="A1826" s="8" t="s">
        <v>1147</v>
      </c>
      <c r="B1826" s="37">
        <f>SUM(B1827:B1828)</f>
        <v>1511567000</v>
      </c>
      <c r="C1826" s="37"/>
      <c r="D1826" s="37">
        <f>SUM(D1827:D1828)</f>
        <v>1699218325</v>
      </c>
      <c r="E1826" s="39"/>
      <c r="F1826" s="10">
        <f t="shared" si="54"/>
        <v>1.1241435708771097</v>
      </c>
    </row>
    <row r="1827" spans="1:6" ht="12.75">
      <c r="A1827" s="17" t="s">
        <v>1148</v>
      </c>
      <c r="B1827" s="31">
        <v>99892500</v>
      </c>
      <c r="C1827" s="31"/>
      <c r="D1827" s="31">
        <v>117686340</v>
      </c>
      <c r="E1827" s="17"/>
      <c r="F1827" s="14">
        <f t="shared" si="54"/>
        <v>1.1781298896313537</v>
      </c>
    </row>
    <row r="1828" spans="1:6" ht="12.75">
      <c r="A1828" s="17" t="s">
        <v>2080</v>
      </c>
      <c r="B1828" s="31">
        <v>1411674500</v>
      </c>
      <c r="C1828" s="31"/>
      <c r="D1828" s="31">
        <v>1581531985</v>
      </c>
      <c r="E1828" s="17"/>
      <c r="F1828" s="14">
        <f t="shared" si="54"/>
        <v>1.1203234067060077</v>
      </c>
    </row>
    <row r="1829" spans="1:6" ht="12.75">
      <c r="A1829" s="8" t="s">
        <v>1149</v>
      </c>
      <c r="B1829" s="37">
        <f>SUM(B1830:B1832)</f>
        <v>2441853300</v>
      </c>
      <c r="C1829" s="37"/>
      <c r="D1829" s="37">
        <f>SUM(D1830:D1832)</f>
        <v>2956399339</v>
      </c>
      <c r="E1829" s="39"/>
      <c r="F1829" s="10">
        <f t="shared" si="54"/>
        <v>1.210719472377804</v>
      </c>
    </row>
    <row r="1830" spans="1:6" ht="12.75">
      <c r="A1830" s="17" t="s">
        <v>1150</v>
      </c>
      <c r="B1830" s="31">
        <v>174818400</v>
      </c>
      <c r="C1830" s="31"/>
      <c r="D1830" s="31">
        <v>222476631</v>
      </c>
      <c r="E1830" s="17"/>
      <c r="F1830" s="14">
        <f t="shared" si="54"/>
        <v>1.272615645721503</v>
      </c>
    </row>
    <row r="1831" spans="1:6" ht="12.75">
      <c r="A1831" s="17" t="s">
        <v>1151</v>
      </c>
      <c r="B1831" s="31">
        <v>14065500</v>
      </c>
      <c r="C1831" s="31"/>
      <c r="D1831" s="31">
        <v>20509020</v>
      </c>
      <c r="E1831" s="17"/>
      <c r="F1831" s="14">
        <f t="shared" si="54"/>
        <v>1.458108136930788</v>
      </c>
    </row>
    <row r="1832" spans="1:6" ht="12.75">
      <c r="A1832" s="17" t="s">
        <v>1152</v>
      </c>
      <c r="B1832" s="31">
        <v>2252969400</v>
      </c>
      <c r="C1832" s="31"/>
      <c r="D1832" s="31">
        <v>2713413688</v>
      </c>
      <c r="E1832" s="17"/>
      <c r="F1832" s="14">
        <f t="shared" si="54"/>
        <v>1.2043721889875645</v>
      </c>
    </row>
    <row r="1834" spans="1:6" ht="12.75">
      <c r="A1834" s="49"/>
      <c r="B1834" s="11"/>
      <c r="C1834" s="11"/>
      <c r="D1834" s="11"/>
      <c r="E1834" s="11"/>
      <c r="F1834" s="45"/>
    </row>
    <row r="1835" spans="1:6" ht="12.75">
      <c r="A1835" s="46" t="s">
        <v>1112</v>
      </c>
      <c r="B1835" s="47"/>
      <c r="C1835" s="47"/>
      <c r="D1835" s="47"/>
      <c r="E1835" s="47"/>
      <c r="F1835" s="48"/>
    </row>
    <row r="1837" spans="1:6" ht="12.75">
      <c r="A1837" s="20" t="s">
        <v>1448</v>
      </c>
      <c r="B1837" s="5">
        <v>2002</v>
      </c>
      <c r="C1837" s="5" t="s">
        <v>1449</v>
      </c>
      <c r="D1837" s="5">
        <v>2002</v>
      </c>
      <c r="E1837" s="20"/>
      <c r="F1837" s="50"/>
    </row>
    <row r="1838" spans="1:6" ht="13.5" thickBot="1">
      <c r="A1838" s="51" t="s">
        <v>1450</v>
      </c>
      <c r="B1838" s="52" t="s">
        <v>1451</v>
      </c>
      <c r="C1838" s="51"/>
      <c r="D1838" s="51" t="s">
        <v>1452</v>
      </c>
      <c r="E1838" s="51"/>
      <c r="F1838" s="53" t="s">
        <v>1453</v>
      </c>
    </row>
    <row r="1840" spans="1:6" ht="12.75">
      <c r="A1840" s="8" t="s">
        <v>1153</v>
      </c>
      <c r="B1840" s="37">
        <f>SUM(B1841:B1844)</f>
        <v>1195543000</v>
      </c>
      <c r="C1840" s="37"/>
      <c r="D1840" s="37">
        <f>SUM(D1841:D1844)</f>
        <v>1322085249</v>
      </c>
      <c r="E1840" s="39"/>
      <c r="F1840" s="10">
        <f aca="true" t="shared" si="55" ref="F1840:F1851">SUM(D1840/B1840)</f>
        <v>1.1058450001380127</v>
      </c>
    </row>
    <row r="1841" spans="1:6" ht="12.75">
      <c r="A1841" s="17" t="s">
        <v>1154</v>
      </c>
      <c r="B1841" s="31">
        <v>759289100</v>
      </c>
      <c r="C1841" s="31"/>
      <c r="D1841" s="31">
        <v>834568909</v>
      </c>
      <c r="E1841" s="17"/>
      <c r="F1841" s="14">
        <f t="shared" si="55"/>
        <v>1.0991451200866706</v>
      </c>
    </row>
    <row r="1842" spans="1:6" ht="12.75">
      <c r="A1842" s="17" t="s">
        <v>1155</v>
      </c>
      <c r="B1842" s="31">
        <v>83593600</v>
      </c>
      <c r="C1842" s="31"/>
      <c r="D1842" s="31">
        <v>89314700</v>
      </c>
      <c r="E1842" s="17"/>
      <c r="F1842" s="14">
        <f t="shared" si="55"/>
        <v>1.068439449910041</v>
      </c>
    </row>
    <row r="1843" spans="1:6" ht="12.75">
      <c r="A1843" s="17" t="s">
        <v>1156</v>
      </c>
      <c r="B1843" s="31">
        <v>30710800</v>
      </c>
      <c r="C1843" s="31"/>
      <c r="D1843" s="31">
        <v>33012350</v>
      </c>
      <c r="E1843" s="17"/>
      <c r="F1843" s="14">
        <f t="shared" si="55"/>
        <v>1.0749426911705329</v>
      </c>
    </row>
    <row r="1844" spans="1:6" ht="12.75">
      <c r="A1844" s="17" t="s">
        <v>1157</v>
      </c>
      <c r="B1844" s="31">
        <v>321949500</v>
      </c>
      <c r="C1844" s="31"/>
      <c r="D1844" s="31">
        <v>365189290</v>
      </c>
      <c r="E1844" s="17"/>
      <c r="F1844" s="14">
        <f t="shared" si="55"/>
        <v>1.1343061256501408</v>
      </c>
    </row>
    <row r="1845" spans="1:6" ht="12.75">
      <c r="A1845" s="15" t="s">
        <v>1158</v>
      </c>
      <c r="B1845" s="37">
        <f>SUM(B1846:B1851)</f>
        <v>944730200</v>
      </c>
      <c r="C1845" s="37"/>
      <c r="D1845" s="37">
        <f>SUM(D1846:D1851)</f>
        <v>1174179951</v>
      </c>
      <c r="E1845" s="39"/>
      <c r="F1845" s="10">
        <f t="shared" si="55"/>
        <v>1.2428733102847775</v>
      </c>
    </row>
    <row r="1846" spans="1:6" ht="12.75">
      <c r="A1846" s="11" t="s">
        <v>1159</v>
      </c>
      <c r="B1846" s="87">
        <v>143244100</v>
      </c>
      <c r="C1846" s="88"/>
      <c r="D1846" s="87">
        <v>165137620</v>
      </c>
      <c r="E1846" s="39"/>
      <c r="F1846" s="14">
        <f t="shared" si="55"/>
        <v>1.1528406405569234</v>
      </c>
    </row>
    <row r="1847" spans="1:6" ht="12.75">
      <c r="A1847" s="17" t="s">
        <v>1160</v>
      </c>
      <c r="B1847" s="31">
        <v>32850900</v>
      </c>
      <c r="C1847" s="31"/>
      <c r="D1847" s="31">
        <v>45313990</v>
      </c>
      <c r="E1847" s="17"/>
      <c r="F1847" s="14">
        <f t="shared" si="55"/>
        <v>1.3793835176509623</v>
      </c>
    </row>
    <row r="1848" spans="1:6" ht="12.75">
      <c r="A1848" s="17" t="s">
        <v>1161</v>
      </c>
      <c r="B1848" s="31">
        <v>131166100</v>
      </c>
      <c r="C1848" s="31"/>
      <c r="D1848" s="31">
        <v>187853742</v>
      </c>
      <c r="E1848" s="17"/>
      <c r="F1848" s="14">
        <f t="shared" si="55"/>
        <v>1.4321821110790058</v>
      </c>
    </row>
    <row r="1849" spans="1:6" ht="12.75">
      <c r="A1849" s="17" t="s">
        <v>2859</v>
      </c>
      <c r="B1849" s="31">
        <v>49176800</v>
      </c>
      <c r="C1849" s="31"/>
      <c r="D1849" s="31">
        <v>61541102</v>
      </c>
      <c r="E1849" s="17"/>
      <c r="F1849" s="14">
        <f t="shared" si="55"/>
        <v>1.2514255095898879</v>
      </c>
    </row>
    <row r="1850" spans="1:6" ht="12.75">
      <c r="A1850" s="17" t="s">
        <v>2860</v>
      </c>
      <c r="B1850" s="31">
        <v>317016100</v>
      </c>
      <c r="C1850" s="31"/>
      <c r="D1850" s="31">
        <v>374612742</v>
      </c>
      <c r="E1850" s="17"/>
      <c r="F1850" s="14">
        <f t="shared" si="55"/>
        <v>1.1816836495054983</v>
      </c>
    </row>
    <row r="1851" spans="1:6" ht="12.75">
      <c r="A1851" s="17" t="s">
        <v>2861</v>
      </c>
      <c r="B1851" s="31">
        <v>271276200</v>
      </c>
      <c r="C1851" s="31"/>
      <c r="D1851" s="31">
        <v>339720755</v>
      </c>
      <c r="E1851" s="17"/>
      <c r="F1851" s="14">
        <f t="shared" si="55"/>
        <v>1.2523057865009906</v>
      </c>
    </row>
    <row r="1852" spans="1:6" ht="12.75">
      <c r="A1852" s="17"/>
      <c r="B1852" s="31"/>
      <c r="C1852" s="31"/>
      <c r="D1852" s="31"/>
      <c r="E1852" s="17"/>
      <c r="F1852" s="14"/>
    </row>
    <row r="1853" spans="1:6" ht="12.75">
      <c r="A1853" s="17"/>
      <c r="B1853" s="31"/>
      <c r="C1853" s="31"/>
      <c r="D1853" s="31"/>
      <c r="E1853" s="17"/>
      <c r="F1853" s="14"/>
    </row>
    <row r="1854" spans="1:6" ht="15.75">
      <c r="A1854" s="23" t="s">
        <v>2567</v>
      </c>
      <c r="B1854" s="37">
        <f>+B1785+B1789+B1794+B1798+B1799+B1804+B1807+B1811+B1812+B1816+B1821+B1826+B1829+B1840+B1845</f>
        <v>23577079800</v>
      </c>
      <c r="C1854" s="37"/>
      <c r="D1854" s="37">
        <f>+D1785+D1789+D1794+D1798+D1799+D1804+D1807+D1811+D1812+D1816+D1821+D1826+D1829+D1840+D1845</f>
        <v>27587209533</v>
      </c>
      <c r="E1854" s="39"/>
      <c r="F1854" s="10">
        <f>SUM(D1854/B1854)</f>
        <v>1.1700859379964434</v>
      </c>
    </row>
    <row r="1855" spans="1:6" ht="15.75">
      <c r="A1855" s="23"/>
      <c r="B1855" s="65"/>
      <c r="C1855" s="65"/>
      <c r="D1855" s="65"/>
      <c r="E1855" s="62"/>
      <c r="F1855" s="62"/>
    </row>
    <row r="1856" spans="1:6" ht="15.75">
      <c r="A1856" s="23"/>
      <c r="B1856" s="65"/>
      <c r="C1856" s="65"/>
      <c r="D1856" s="65"/>
      <c r="E1856" s="62"/>
      <c r="F1856" s="62"/>
    </row>
    <row r="1859" spans="1:6" ht="12.75">
      <c r="A1859" s="17" t="s">
        <v>2862</v>
      </c>
      <c r="B1859" s="17" t="s">
        <v>2863</v>
      </c>
      <c r="C1859" s="17"/>
      <c r="D1859" s="17"/>
      <c r="E1859" s="38" t="s">
        <v>2864</v>
      </c>
      <c r="F1859" s="38"/>
    </row>
    <row r="1860" spans="1:6" ht="12.75">
      <c r="A1860" s="17" t="s">
        <v>2865</v>
      </c>
      <c r="B1860" s="17" t="s">
        <v>2866</v>
      </c>
      <c r="C1860" s="17"/>
      <c r="D1860" s="17"/>
      <c r="E1860" s="38" t="s">
        <v>2864</v>
      </c>
      <c r="F1860" s="38"/>
    </row>
    <row r="1863" spans="1:6" ht="12.75">
      <c r="A1863" s="46" t="s">
        <v>2867</v>
      </c>
      <c r="B1863" s="47"/>
      <c r="C1863" s="47"/>
      <c r="D1863" s="47"/>
      <c r="E1863" s="47"/>
      <c r="F1863" s="48"/>
    </row>
    <row r="1864" spans="1:6" ht="12.75">
      <c r="A1864" s="49"/>
      <c r="B1864" s="11"/>
      <c r="C1864" s="11"/>
      <c r="D1864" s="11"/>
      <c r="E1864" s="11"/>
      <c r="F1864" s="45"/>
    </row>
    <row r="1865" spans="1:6" ht="12.75">
      <c r="A1865" s="20" t="s">
        <v>1448</v>
      </c>
      <c r="B1865" s="5">
        <v>2002</v>
      </c>
      <c r="C1865" s="5" t="s">
        <v>1449</v>
      </c>
      <c r="D1865" s="5">
        <v>2002</v>
      </c>
      <c r="E1865" s="20"/>
      <c r="F1865" s="50"/>
    </row>
    <row r="1866" spans="1:6" ht="13.5" thickBot="1">
      <c r="A1866" s="51" t="s">
        <v>1450</v>
      </c>
      <c r="B1866" s="52" t="s">
        <v>1451</v>
      </c>
      <c r="C1866" s="51"/>
      <c r="D1866" s="51" t="s">
        <v>1452</v>
      </c>
      <c r="E1866" s="51"/>
      <c r="F1866" s="53" t="s">
        <v>1453</v>
      </c>
    </row>
    <row r="1867" spans="1:6" ht="12.75">
      <c r="A1867" s="11"/>
      <c r="B1867" s="13"/>
      <c r="C1867" s="13"/>
      <c r="D1867" s="13"/>
      <c r="E1867" s="11"/>
      <c r="F1867" s="45"/>
    </row>
    <row r="1868" spans="1:6" ht="12.75">
      <c r="A1868" s="8" t="s">
        <v>2868</v>
      </c>
      <c r="B1868" s="37">
        <f>SUM(B1869:B1871)</f>
        <v>119274800</v>
      </c>
      <c r="C1868" s="37"/>
      <c r="D1868" s="37">
        <f>SUM(D1869:D1871)</f>
        <v>26308795</v>
      </c>
      <c r="E1868" s="39"/>
      <c r="F1868" s="10">
        <f aca="true" t="shared" si="56" ref="F1868:F1881">SUM(D1868/B1868)</f>
        <v>0.2205729542200029</v>
      </c>
    </row>
    <row r="1869" spans="1:6" ht="12.75">
      <c r="A1869" s="17" t="s">
        <v>2869</v>
      </c>
      <c r="B1869" s="31">
        <v>49943800</v>
      </c>
      <c r="C1869" s="31"/>
      <c r="D1869" s="31">
        <v>12434910</v>
      </c>
      <c r="E1869" s="17"/>
      <c r="F1869" s="14">
        <f t="shared" si="56"/>
        <v>0.24897805132969458</v>
      </c>
    </row>
    <row r="1870" spans="1:6" ht="12.75">
      <c r="A1870" s="17" t="s">
        <v>2870</v>
      </c>
      <c r="B1870" s="31">
        <v>51758000</v>
      </c>
      <c r="C1870" s="31"/>
      <c r="D1870" s="31">
        <v>10625865</v>
      </c>
      <c r="E1870" s="17"/>
      <c r="F1870" s="14">
        <f t="shared" si="56"/>
        <v>0.20529898759612042</v>
      </c>
    </row>
    <row r="1871" spans="1:6" ht="12.75">
      <c r="A1871" s="17" t="s">
        <v>2871</v>
      </c>
      <c r="B1871" s="31">
        <v>17573000</v>
      </c>
      <c r="C1871" s="31"/>
      <c r="D1871" s="31">
        <v>3248020</v>
      </c>
      <c r="E1871" s="17"/>
      <c r="F1871" s="14">
        <f t="shared" si="56"/>
        <v>0.1848301371422068</v>
      </c>
    </row>
    <row r="1872" spans="1:6" ht="12.75">
      <c r="A1872" s="8" t="s">
        <v>2872</v>
      </c>
      <c r="B1872" s="37">
        <f>SUM(B1873:B1876)</f>
        <v>193177000</v>
      </c>
      <c r="C1872" s="37"/>
      <c r="D1872" s="37">
        <f>SUM(D1873:D1876)</f>
        <v>39571160</v>
      </c>
      <c r="E1872" s="39"/>
      <c r="F1872" s="10">
        <f t="shared" si="56"/>
        <v>0.204844054934076</v>
      </c>
    </row>
    <row r="1873" spans="1:6" ht="12.75">
      <c r="A1873" s="17" t="s">
        <v>2873</v>
      </c>
      <c r="B1873" s="31">
        <v>16560900</v>
      </c>
      <c r="C1873" s="31"/>
      <c r="D1873" s="31">
        <v>3125780</v>
      </c>
      <c r="E1873" s="17"/>
      <c r="F1873" s="14">
        <f t="shared" si="56"/>
        <v>0.18874457306064285</v>
      </c>
    </row>
    <row r="1874" spans="1:6" ht="12.75">
      <c r="A1874" s="17" t="s">
        <v>2874</v>
      </c>
      <c r="B1874" s="31">
        <v>95976600</v>
      </c>
      <c r="C1874" s="31"/>
      <c r="D1874" s="31">
        <v>20745720</v>
      </c>
      <c r="E1874" s="17"/>
      <c r="F1874" s="14">
        <f t="shared" si="56"/>
        <v>0.21615393752227105</v>
      </c>
    </row>
    <row r="1875" spans="1:6" ht="12.75">
      <c r="A1875" s="17" t="s">
        <v>2871</v>
      </c>
      <c r="B1875" s="31">
        <v>69012000</v>
      </c>
      <c r="C1875" s="31"/>
      <c r="D1875" s="31">
        <v>13254225</v>
      </c>
      <c r="E1875" s="17"/>
      <c r="F1875" s="14">
        <f t="shared" si="56"/>
        <v>0.19205681620587725</v>
      </c>
    </row>
    <row r="1876" spans="1:6" ht="12.75">
      <c r="A1876" s="17" t="s">
        <v>2875</v>
      </c>
      <c r="B1876" s="31">
        <v>11627500</v>
      </c>
      <c r="C1876" s="31"/>
      <c r="D1876" s="31">
        <v>2445435</v>
      </c>
      <c r="E1876" s="17"/>
      <c r="F1876" s="14">
        <f t="shared" si="56"/>
        <v>0.2103147710169856</v>
      </c>
    </row>
    <row r="1877" spans="1:6" ht="12.75">
      <c r="A1877" s="8" t="s">
        <v>2876</v>
      </c>
      <c r="B1877" s="37">
        <f>SUM(B1878:B1881)</f>
        <v>695928300</v>
      </c>
      <c r="C1877" s="37"/>
      <c r="D1877" s="37">
        <f>SUM(D1878:D1881)</f>
        <v>117175485</v>
      </c>
      <c r="E1877" s="39"/>
      <c r="F1877" s="10">
        <f t="shared" si="56"/>
        <v>0.16837292721103597</v>
      </c>
    </row>
    <row r="1878" spans="1:6" ht="12.75">
      <c r="A1878" s="17" t="s">
        <v>2877</v>
      </c>
      <c r="B1878" s="31">
        <v>18384200</v>
      </c>
      <c r="C1878" s="31"/>
      <c r="D1878" s="31">
        <v>3508465</v>
      </c>
      <c r="E1878" s="17"/>
      <c r="F1878" s="14">
        <f t="shared" si="56"/>
        <v>0.19084132026413986</v>
      </c>
    </row>
    <row r="1879" spans="1:6" ht="12.75">
      <c r="A1879" s="17" t="s">
        <v>2878</v>
      </c>
      <c r="B1879" s="31">
        <v>124637400</v>
      </c>
      <c r="C1879" s="31"/>
      <c r="D1879" s="31">
        <v>20170690</v>
      </c>
      <c r="E1879" s="17"/>
      <c r="F1879" s="14">
        <f t="shared" si="56"/>
        <v>0.16183497088353896</v>
      </c>
    </row>
    <row r="1880" spans="1:6" ht="12.75">
      <c r="A1880" s="17" t="s">
        <v>2879</v>
      </c>
      <c r="B1880" s="31">
        <v>51240300</v>
      </c>
      <c r="C1880" s="31"/>
      <c r="D1880" s="31">
        <v>10794110</v>
      </c>
      <c r="E1880" s="17"/>
      <c r="F1880" s="14">
        <f t="shared" si="56"/>
        <v>0.21065665111250326</v>
      </c>
    </row>
    <row r="1881" spans="1:6" ht="12.75">
      <c r="A1881" s="17" t="s">
        <v>2880</v>
      </c>
      <c r="B1881" s="31">
        <v>501666400</v>
      </c>
      <c r="C1881" s="31"/>
      <c r="D1881" s="31">
        <v>82702220</v>
      </c>
      <c r="E1881" s="17"/>
      <c r="F1881" s="14">
        <f t="shared" si="56"/>
        <v>0.16485501121861063</v>
      </c>
    </row>
    <row r="1882" spans="1:6" ht="12.75">
      <c r="A1882" s="17"/>
      <c r="B1882" s="31"/>
      <c r="C1882" s="31"/>
      <c r="D1882" s="31"/>
      <c r="E1882" s="17"/>
      <c r="F1882" s="14"/>
    </row>
    <row r="1883" spans="1:6" ht="12.75">
      <c r="A1883" s="17"/>
      <c r="B1883" s="17"/>
      <c r="C1883" s="17"/>
      <c r="D1883" s="17"/>
      <c r="E1883" s="17"/>
      <c r="F1883" s="14"/>
    </row>
    <row r="1884" spans="1:6" ht="15.75">
      <c r="A1884" s="23" t="s">
        <v>2567</v>
      </c>
      <c r="B1884" s="37">
        <f>+B1868+B1872+B1877</f>
        <v>1008380100</v>
      </c>
      <c r="C1884" s="37"/>
      <c r="D1884" s="37">
        <f>+D1868+D1872+D1877</f>
        <v>183055440</v>
      </c>
      <c r="E1884" s="39"/>
      <c r="F1884" s="10">
        <f>SUM(D1884/B1884)</f>
        <v>0.18153416553936358</v>
      </c>
    </row>
    <row r="1885" spans="1:6" ht="12.75">
      <c r="A1885" s="17"/>
      <c r="B1885" s="17"/>
      <c r="C1885" s="17"/>
      <c r="D1885" s="17"/>
      <c r="E1885" s="17"/>
      <c r="F1885" s="10"/>
    </row>
    <row r="1887" spans="1:5" ht="12.75">
      <c r="A1887" s="17" t="s">
        <v>2881</v>
      </c>
      <c r="B1887" s="17" t="s">
        <v>2882</v>
      </c>
      <c r="C1887" s="17"/>
      <c r="D1887" s="17"/>
      <c r="E1887" s="38" t="s">
        <v>2883</v>
      </c>
    </row>
    <row r="1888" spans="1:5" ht="12.75">
      <c r="A1888" s="17" t="s">
        <v>2884</v>
      </c>
      <c r="B1888" s="17" t="s">
        <v>2885</v>
      </c>
      <c r="C1888" s="17"/>
      <c r="D1888" s="17"/>
      <c r="E1888" s="38" t="s">
        <v>2886</v>
      </c>
    </row>
    <row r="1889" spans="1:5" ht="12.75">
      <c r="A1889" s="17" t="s">
        <v>2887</v>
      </c>
      <c r="B1889" s="17" t="s">
        <v>1196</v>
      </c>
      <c r="C1889" s="17"/>
      <c r="D1889" s="17"/>
      <c r="E1889" s="38" t="s">
        <v>1197</v>
      </c>
    </row>
    <row r="1890" spans="1:5" ht="12.75">
      <c r="A1890" s="17" t="s">
        <v>1198</v>
      </c>
      <c r="B1890" s="17" t="s">
        <v>1196</v>
      </c>
      <c r="C1890" s="17"/>
      <c r="D1890" s="17"/>
      <c r="E1890" s="38" t="s">
        <v>1197</v>
      </c>
    </row>
    <row r="1894" spans="1:6" ht="12.75">
      <c r="A1894" s="46" t="s">
        <v>1199</v>
      </c>
      <c r="B1894" s="47"/>
      <c r="C1894" s="47"/>
      <c r="D1894" s="47"/>
      <c r="E1894" s="47"/>
      <c r="F1894" s="48"/>
    </row>
    <row r="1895" spans="1:6" ht="12.75">
      <c r="A1895" s="49"/>
      <c r="B1895" s="11"/>
      <c r="C1895" s="11"/>
      <c r="D1895" s="11"/>
      <c r="E1895" s="11"/>
      <c r="F1895" s="45"/>
    </row>
    <row r="1896" spans="1:6" ht="12.75">
      <c r="A1896" s="20" t="s">
        <v>1448</v>
      </c>
      <c r="B1896" s="5">
        <v>2002</v>
      </c>
      <c r="C1896" s="5" t="s">
        <v>1449</v>
      </c>
      <c r="D1896" s="5">
        <v>2002</v>
      </c>
      <c r="E1896" s="20"/>
      <c r="F1896" s="50"/>
    </row>
    <row r="1897" spans="1:6" ht="13.5" thickBot="1">
      <c r="A1897" s="51" t="s">
        <v>1450</v>
      </c>
      <c r="B1897" s="52" t="s">
        <v>1451</v>
      </c>
      <c r="C1897" s="51"/>
      <c r="D1897" s="51" t="s">
        <v>1452</v>
      </c>
      <c r="E1897" s="51"/>
      <c r="F1897" s="53" t="s">
        <v>1453</v>
      </c>
    </row>
    <row r="1898" spans="1:6" ht="12.75">
      <c r="A1898" s="11"/>
      <c r="B1898" s="13"/>
      <c r="C1898" s="13"/>
      <c r="D1898" s="13"/>
      <c r="E1898" s="11"/>
      <c r="F1898" s="45"/>
    </row>
    <row r="1899" spans="1:6" ht="12.75">
      <c r="A1899" s="8" t="s">
        <v>2891</v>
      </c>
      <c r="B1899" s="37">
        <f>SUM(B1900:B1910)</f>
        <v>310352000</v>
      </c>
      <c r="C1899" s="37"/>
      <c r="D1899" s="37">
        <f>SUM(D1900:D1910)</f>
        <v>67519938</v>
      </c>
      <c r="E1899" s="39"/>
      <c r="F1899" s="10">
        <f aca="true" t="shared" si="57" ref="F1899:F1904">SUM(D1899/B1899)</f>
        <v>0.21755921663143785</v>
      </c>
    </row>
    <row r="1900" spans="1:6" ht="12.75">
      <c r="A1900" s="17" t="s">
        <v>449</v>
      </c>
      <c r="B1900" s="31">
        <v>33891000</v>
      </c>
      <c r="C1900" s="31"/>
      <c r="D1900" s="31">
        <v>3343584</v>
      </c>
      <c r="E1900" s="17"/>
      <c r="F1900" s="14">
        <f t="shared" si="57"/>
        <v>0.09865698858103922</v>
      </c>
    </row>
    <row r="1901" spans="1:6" ht="12.75">
      <c r="A1901" s="17" t="s">
        <v>2892</v>
      </c>
      <c r="B1901" s="31">
        <v>122317700</v>
      </c>
      <c r="C1901" s="31"/>
      <c r="D1901" s="31">
        <v>15218988</v>
      </c>
      <c r="E1901" s="17"/>
      <c r="F1901" s="14">
        <f t="shared" si="57"/>
        <v>0.1244217966819193</v>
      </c>
    </row>
    <row r="1902" spans="1:6" ht="12.75">
      <c r="A1902" s="17" t="s">
        <v>2893</v>
      </c>
      <c r="B1902" s="31">
        <v>3855200</v>
      </c>
      <c r="C1902" s="31"/>
      <c r="D1902" s="31">
        <v>435740</v>
      </c>
      <c r="E1902" s="17"/>
      <c r="F1902" s="14">
        <f t="shared" si="57"/>
        <v>0.11302656152728782</v>
      </c>
    </row>
    <row r="1903" spans="1:6" ht="12.75">
      <c r="A1903" s="17" t="s">
        <v>2615</v>
      </c>
      <c r="B1903" s="31">
        <v>47647800</v>
      </c>
      <c r="C1903" s="31"/>
      <c r="D1903" s="31">
        <v>4950648</v>
      </c>
      <c r="E1903" s="17"/>
      <c r="F1903" s="14">
        <f t="shared" si="57"/>
        <v>0.10390087265309206</v>
      </c>
    </row>
    <row r="1904" spans="1:6" ht="12.75">
      <c r="A1904" s="17" t="s">
        <v>2894</v>
      </c>
      <c r="B1904" s="31">
        <v>29475100</v>
      </c>
      <c r="C1904" s="31"/>
      <c r="D1904" s="31">
        <v>12875400</v>
      </c>
      <c r="E1904" s="17"/>
      <c r="F1904" s="14">
        <f t="shared" si="57"/>
        <v>0.43682294546922656</v>
      </c>
    </row>
    <row r="1905" spans="1:6" ht="12.75">
      <c r="A1905" s="40" t="s">
        <v>2895</v>
      </c>
      <c r="B1905" s="31"/>
      <c r="C1905" s="31"/>
      <c r="D1905" s="31"/>
      <c r="E1905" s="17"/>
      <c r="F1905" s="14"/>
    </row>
    <row r="1906" spans="1:6" ht="12.75">
      <c r="A1906" s="17" t="s">
        <v>2896</v>
      </c>
      <c r="B1906" s="31">
        <v>12593200</v>
      </c>
      <c r="C1906" s="31"/>
      <c r="D1906" s="31">
        <v>4663650</v>
      </c>
      <c r="E1906" s="17"/>
      <c r="F1906" s="14">
        <f>SUM(D1906/B1906)</f>
        <v>0.3703308134548804</v>
      </c>
    </row>
    <row r="1907" spans="1:6" ht="12.75">
      <c r="A1907" s="40" t="s">
        <v>2895</v>
      </c>
      <c r="B1907" s="31"/>
      <c r="C1907" s="31"/>
      <c r="D1907" s="31"/>
      <c r="E1907" s="17"/>
      <c r="F1907" s="14"/>
    </row>
    <row r="1908" spans="1:6" ht="12.75">
      <c r="A1908" s="17" t="s">
        <v>2897</v>
      </c>
      <c r="B1908" s="31">
        <v>37700300</v>
      </c>
      <c r="C1908" s="31"/>
      <c r="D1908" s="31">
        <v>16504827</v>
      </c>
      <c r="E1908" s="17"/>
      <c r="F1908" s="14">
        <f>SUM(D1908/B1908)</f>
        <v>0.4377903358859213</v>
      </c>
    </row>
    <row r="1909" spans="1:6" ht="12.75">
      <c r="A1909" s="40" t="s">
        <v>2898</v>
      </c>
      <c r="B1909" s="31"/>
      <c r="C1909" s="31"/>
      <c r="D1909" s="31"/>
      <c r="E1909" s="17"/>
      <c r="F1909" s="14"/>
    </row>
    <row r="1910" spans="1:6" ht="12.75">
      <c r="A1910" s="17" t="s">
        <v>2875</v>
      </c>
      <c r="B1910" s="31">
        <v>22871700</v>
      </c>
      <c r="C1910" s="31"/>
      <c r="D1910" s="31">
        <v>9527101</v>
      </c>
      <c r="E1910" s="17"/>
      <c r="F1910" s="14">
        <f>SUM(D1910/B1910)</f>
        <v>0.41654538141021435</v>
      </c>
    </row>
    <row r="1911" spans="1:6" ht="12.75">
      <c r="A1911" s="40" t="s">
        <v>2898</v>
      </c>
      <c r="B1911" s="31"/>
      <c r="C1911" s="31"/>
      <c r="D1911" s="31"/>
      <c r="E1911" s="17"/>
      <c r="F1911" s="14"/>
    </row>
    <row r="1912" spans="1:6" ht="12.75">
      <c r="A1912" s="8" t="s">
        <v>2899</v>
      </c>
      <c r="B1912" s="37">
        <v>1972153100</v>
      </c>
      <c r="C1912" s="89"/>
      <c r="D1912" s="37">
        <v>222024008</v>
      </c>
      <c r="E1912" s="39"/>
      <c r="F1912" s="10">
        <f aca="true" t="shared" si="58" ref="F1912:F1924">SUM(D1912/B1912)</f>
        <v>0.11257949902570952</v>
      </c>
    </row>
    <row r="1913" spans="1:6" ht="12.75">
      <c r="A1913" s="8" t="s">
        <v>2900</v>
      </c>
      <c r="B1913" s="37">
        <f>SUM(B1914:B1914)</f>
        <v>534140600</v>
      </c>
      <c r="C1913" s="37"/>
      <c r="D1913" s="37">
        <f>SUM(D1914:D1914)</f>
        <v>51192148</v>
      </c>
      <c r="E1913" s="39"/>
      <c r="F1913" s="10">
        <f t="shared" si="58"/>
        <v>0.0958402113600801</v>
      </c>
    </row>
    <row r="1914" spans="1:6" ht="12.75">
      <c r="A1914" s="17" t="s">
        <v>430</v>
      </c>
      <c r="B1914" s="31">
        <v>534140600</v>
      </c>
      <c r="C1914" s="31"/>
      <c r="D1914" s="31">
        <v>51192148</v>
      </c>
      <c r="E1914" s="17"/>
      <c r="F1914" s="14">
        <f t="shared" si="58"/>
        <v>0.0958402113600801</v>
      </c>
    </row>
    <row r="1915" spans="1:6" ht="12.75">
      <c r="A1915" s="8" t="s">
        <v>2901</v>
      </c>
      <c r="B1915" s="37">
        <f>SUM(B1916:B1920)</f>
        <v>700881100</v>
      </c>
      <c r="C1915" s="37"/>
      <c r="D1915" s="37">
        <f>SUM(D1916:D1920)</f>
        <v>52446752</v>
      </c>
      <c r="E1915" s="39"/>
      <c r="F1915" s="10">
        <f t="shared" si="58"/>
        <v>0.0748297421631144</v>
      </c>
    </row>
    <row r="1916" spans="1:6" ht="12.75">
      <c r="A1916" s="17" t="s">
        <v>2902</v>
      </c>
      <c r="B1916" s="31">
        <v>59558900</v>
      </c>
      <c r="C1916" s="31"/>
      <c r="D1916" s="31">
        <v>4552572</v>
      </c>
      <c r="E1916" s="17"/>
      <c r="F1916" s="14">
        <f t="shared" si="58"/>
        <v>0.0764381477831189</v>
      </c>
    </row>
    <row r="1917" spans="1:6" ht="12.75">
      <c r="A1917" s="17" t="s">
        <v>2903</v>
      </c>
      <c r="B1917" s="31">
        <v>9795700</v>
      </c>
      <c r="C1917" s="31"/>
      <c r="D1917" s="31">
        <v>775664</v>
      </c>
      <c r="E1917" s="17"/>
      <c r="F1917" s="14">
        <f t="shared" si="58"/>
        <v>0.07918413181293833</v>
      </c>
    </row>
    <row r="1918" spans="1:6" ht="12.75">
      <c r="A1918" s="17" t="s">
        <v>424</v>
      </c>
      <c r="B1918" s="31">
        <v>452354600</v>
      </c>
      <c r="C1918" s="31"/>
      <c r="D1918" s="31">
        <v>33508792</v>
      </c>
      <c r="E1918" s="17"/>
      <c r="F1918" s="14">
        <f t="shared" si="58"/>
        <v>0.07407638167048594</v>
      </c>
    </row>
    <row r="1919" spans="1:6" ht="12.75">
      <c r="A1919" s="17" t="s">
        <v>2904</v>
      </c>
      <c r="B1919" s="31">
        <v>43002000</v>
      </c>
      <c r="C1919" s="31"/>
      <c r="D1919" s="31">
        <v>3428496</v>
      </c>
      <c r="E1919" s="17"/>
      <c r="F1919" s="14">
        <f t="shared" si="58"/>
        <v>0.0797287568020092</v>
      </c>
    </row>
    <row r="1920" spans="1:6" ht="12.75">
      <c r="A1920" s="17" t="s">
        <v>2905</v>
      </c>
      <c r="B1920" s="31">
        <v>136169900</v>
      </c>
      <c r="C1920" s="31"/>
      <c r="D1920" s="31">
        <v>10181228</v>
      </c>
      <c r="E1920" s="17"/>
      <c r="F1920" s="14">
        <f t="shared" si="58"/>
        <v>0.07476856485904741</v>
      </c>
    </row>
    <row r="1921" spans="1:6" ht="12.75">
      <c r="A1921" s="8" t="s">
        <v>2906</v>
      </c>
      <c r="B1921" s="37">
        <f>SUM(B1922:B1927)</f>
        <v>569888400</v>
      </c>
      <c r="C1921" s="37"/>
      <c r="D1921" s="37">
        <f>SUM(D1922:D1927)</f>
        <v>49647584</v>
      </c>
      <c r="E1921" s="39"/>
      <c r="F1921" s="10">
        <f t="shared" si="58"/>
        <v>0.08711808136470228</v>
      </c>
    </row>
    <row r="1922" spans="1:6" ht="12.75">
      <c r="A1922" s="17" t="s">
        <v>2907</v>
      </c>
      <c r="B1922" s="31">
        <v>129653800</v>
      </c>
      <c r="C1922" s="31"/>
      <c r="D1922" s="31">
        <v>12559340</v>
      </c>
      <c r="E1922" s="17"/>
      <c r="F1922" s="14">
        <f t="shared" si="58"/>
        <v>0.09686827536099983</v>
      </c>
    </row>
    <row r="1923" spans="1:6" ht="12.75">
      <c r="A1923" s="17" t="s">
        <v>2687</v>
      </c>
      <c r="B1923" s="31">
        <v>58088200</v>
      </c>
      <c r="C1923" s="31"/>
      <c r="D1923" s="31">
        <v>4711020</v>
      </c>
      <c r="E1923" s="17"/>
      <c r="F1923" s="14">
        <f t="shared" si="58"/>
        <v>0.08110115307411832</v>
      </c>
    </row>
    <row r="1924" spans="1:6" ht="12.75">
      <c r="A1924" s="17" t="s">
        <v>2908</v>
      </c>
      <c r="B1924" s="31">
        <v>12918800</v>
      </c>
      <c r="C1924" s="31"/>
      <c r="D1924" s="31">
        <v>1061024</v>
      </c>
      <c r="E1924" s="17"/>
      <c r="F1924" s="14">
        <f t="shared" si="58"/>
        <v>0.08213022881382172</v>
      </c>
    </row>
    <row r="1925" spans="1:6" ht="12.75">
      <c r="A1925" s="40" t="s">
        <v>2909</v>
      </c>
      <c r="B1925" s="31"/>
      <c r="C1925" s="31"/>
      <c r="D1925" s="31"/>
      <c r="E1925" s="17"/>
      <c r="F1925" s="14"/>
    </row>
    <row r="1926" spans="1:6" ht="12.75">
      <c r="A1926" s="17" t="s">
        <v>2910</v>
      </c>
      <c r="B1926" s="31">
        <v>171190100</v>
      </c>
      <c r="C1926" s="31"/>
      <c r="D1926" s="31">
        <v>14464280</v>
      </c>
      <c r="E1926" s="17"/>
      <c r="F1926" s="14">
        <f aca="true" t="shared" si="59" ref="F1926:F1946">SUM(D1926/B1926)</f>
        <v>0.08449250277907426</v>
      </c>
    </row>
    <row r="1927" spans="1:6" ht="12.75">
      <c r="A1927" s="17" t="s">
        <v>2614</v>
      </c>
      <c r="B1927" s="31">
        <v>198037500</v>
      </c>
      <c r="C1927" s="31"/>
      <c r="D1927" s="31">
        <v>16851920</v>
      </c>
      <c r="E1927" s="17"/>
      <c r="F1927" s="14">
        <f t="shared" si="59"/>
        <v>0.08509459067095879</v>
      </c>
    </row>
    <row r="1928" spans="1:6" ht="12.75">
      <c r="A1928" s="8" t="s">
        <v>2911</v>
      </c>
      <c r="B1928" s="37">
        <f>SUM(B1929:B1931)</f>
        <v>322834700</v>
      </c>
      <c r="C1928" s="37"/>
      <c r="D1928" s="37">
        <f>SUM(D1929:D1931)</f>
        <v>31485748</v>
      </c>
      <c r="E1928" s="39"/>
      <c r="F1928" s="10">
        <f t="shared" si="59"/>
        <v>0.09752900787926452</v>
      </c>
    </row>
    <row r="1929" spans="1:6" ht="12.75">
      <c r="A1929" s="17" t="s">
        <v>2912</v>
      </c>
      <c r="B1929" s="31">
        <v>88244000</v>
      </c>
      <c r="C1929" s="31"/>
      <c r="D1929" s="31">
        <v>8955644</v>
      </c>
      <c r="E1929" s="17"/>
      <c r="F1929" s="14">
        <f t="shared" si="59"/>
        <v>0.10148728525452155</v>
      </c>
    </row>
    <row r="1930" spans="1:6" ht="12.75">
      <c r="A1930" s="17" t="s">
        <v>847</v>
      </c>
      <c r="B1930" s="31">
        <v>167132500</v>
      </c>
      <c r="C1930" s="31"/>
      <c r="D1930" s="31">
        <v>15265152</v>
      </c>
      <c r="E1930" s="17"/>
      <c r="F1930" s="14">
        <f t="shared" si="59"/>
        <v>0.09133562891717649</v>
      </c>
    </row>
    <row r="1931" spans="1:6" ht="12.75">
      <c r="A1931" s="17" t="s">
        <v>2913</v>
      </c>
      <c r="B1931" s="31">
        <v>67458200</v>
      </c>
      <c r="C1931" s="31"/>
      <c r="D1931" s="31">
        <v>7264952</v>
      </c>
      <c r="E1931" s="17"/>
      <c r="F1931" s="14">
        <f t="shared" si="59"/>
        <v>0.10769561002220635</v>
      </c>
    </row>
    <row r="1932" spans="1:6" ht="12.75">
      <c r="A1932" s="8" t="s">
        <v>2914</v>
      </c>
      <c r="B1932" s="37">
        <v>531593300</v>
      </c>
      <c r="C1932" s="89"/>
      <c r="D1932" s="37">
        <v>49880736</v>
      </c>
      <c r="E1932" s="39"/>
      <c r="F1932" s="10">
        <f t="shared" si="59"/>
        <v>0.09383251444290212</v>
      </c>
    </row>
    <row r="1933" spans="1:6" ht="12.75">
      <c r="A1933" s="8" t="s">
        <v>2915</v>
      </c>
      <c r="B1933" s="37">
        <f>SUM(B1934:B1935)</f>
        <v>169166400</v>
      </c>
      <c r="C1933" s="37"/>
      <c r="D1933" s="37">
        <f>SUM(D1934:D1935)</f>
        <v>18142964</v>
      </c>
      <c r="E1933" s="39"/>
      <c r="F1933" s="10">
        <f t="shared" si="59"/>
        <v>0.10724921733866773</v>
      </c>
    </row>
    <row r="1934" spans="1:6" ht="12.75">
      <c r="A1934" s="17" t="s">
        <v>2916</v>
      </c>
      <c r="B1934" s="31">
        <v>108603900</v>
      </c>
      <c r="C1934" s="31"/>
      <c r="D1934" s="31">
        <v>11862764</v>
      </c>
      <c r="E1934" s="17"/>
      <c r="F1934" s="14">
        <f t="shared" si="59"/>
        <v>0.10922963171672471</v>
      </c>
    </row>
    <row r="1935" spans="1:6" ht="12.75">
      <c r="A1935" s="17" t="s">
        <v>2917</v>
      </c>
      <c r="B1935" s="31">
        <v>60562500</v>
      </c>
      <c r="C1935" s="31"/>
      <c r="D1935" s="31">
        <v>6280200</v>
      </c>
      <c r="E1935" s="17"/>
      <c r="F1935" s="14">
        <f t="shared" si="59"/>
        <v>0.10369783281733747</v>
      </c>
    </row>
    <row r="1936" spans="1:6" ht="12.75">
      <c r="A1936" s="8" t="s">
        <v>2918</v>
      </c>
      <c r="B1936" s="37">
        <v>2294915800</v>
      </c>
      <c r="C1936" s="89"/>
      <c r="D1936" s="37">
        <v>232098000</v>
      </c>
      <c r="E1936" s="39"/>
      <c r="F1936" s="10">
        <f t="shared" si="59"/>
        <v>0.10113573665752791</v>
      </c>
    </row>
    <row r="1937" spans="1:6" ht="12.75">
      <c r="A1937" s="8" t="s">
        <v>2919</v>
      </c>
      <c r="B1937" s="37">
        <f>SUM(B1938:B1939)</f>
        <v>375161300</v>
      </c>
      <c r="C1937" s="37"/>
      <c r="D1937" s="37">
        <f>SUM(D1938:D1939)</f>
        <v>34757564</v>
      </c>
      <c r="E1937" s="39"/>
      <c r="F1937" s="10">
        <f t="shared" si="59"/>
        <v>0.09264698677608804</v>
      </c>
    </row>
    <row r="1938" spans="1:6" ht="12.75">
      <c r="A1938" s="17" t="s">
        <v>334</v>
      </c>
      <c r="B1938" s="31">
        <v>115747000</v>
      </c>
      <c r="C1938" s="31"/>
      <c r="D1938" s="31">
        <v>10923132</v>
      </c>
      <c r="E1938" s="17"/>
      <c r="F1938" s="14">
        <f t="shared" si="59"/>
        <v>0.09437075690946634</v>
      </c>
    </row>
    <row r="1939" spans="1:6" ht="12.75">
      <c r="A1939" s="17" t="s">
        <v>335</v>
      </c>
      <c r="B1939" s="31">
        <v>259414300</v>
      </c>
      <c r="C1939" s="31"/>
      <c r="D1939" s="31">
        <v>23834432</v>
      </c>
      <c r="E1939" s="17"/>
      <c r="F1939" s="14">
        <f t="shared" si="59"/>
        <v>0.09187786486712568</v>
      </c>
    </row>
    <row r="1940" spans="1:6" ht="12.75">
      <c r="A1940" s="8" t="s">
        <v>336</v>
      </c>
      <c r="B1940" s="37">
        <f>SUM(B1941:B1946)</f>
        <v>260882000</v>
      </c>
      <c r="C1940" s="37"/>
      <c r="D1940" s="37">
        <f>SUM(D1941:D1946)</f>
        <v>22838044</v>
      </c>
      <c r="E1940" s="39"/>
      <c r="F1940" s="10">
        <f t="shared" si="59"/>
        <v>0.08754166251408683</v>
      </c>
    </row>
    <row r="1941" spans="1:6" ht="12.75">
      <c r="A1941" s="17" t="s">
        <v>337</v>
      </c>
      <c r="B1941" s="31">
        <v>34776600</v>
      </c>
      <c r="C1941" s="31"/>
      <c r="D1941" s="31">
        <v>3229820</v>
      </c>
      <c r="E1941" s="17"/>
      <c r="F1941" s="14">
        <f t="shared" si="59"/>
        <v>0.09287336887447306</v>
      </c>
    </row>
    <row r="1942" spans="1:6" ht="12.75">
      <c r="A1942" s="17" t="s">
        <v>152</v>
      </c>
      <c r="B1942" s="31">
        <v>46634800</v>
      </c>
      <c r="C1942" s="31"/>
      <c r="D1942" s="31">
        <v>4148116</v>
      </c>
      <c r="E1942" s="17"/>
      <c r="F1942" s="14">
        <f t="shared" si="59"/>
        <v>0.08894893941863158</v>
      </c>
    </row>
    <row r="1943" spans="1:6" ht="12.75">
      <c r="A1943" s="17" t="s">
        <v>338</v>
      </c>
      <c r="B1943" s="31">
        <v>15244000</v>
      </c>
      <c r="C1943" s="31"/>
      <c r="D1943" s="31">
        <v>1079964</v>
      </c>
      <c r="E1943" s="17"/>
      <c r="F1943" s="14">
        <f t="shared" si="59"/>
        <v>0.07084518499081606</v>
      </c>
    </row>
    <row r="1944" spans="1:6" ht="12.75">
      <c r="A1944" s="17" t="s">
        <v>339</v>
      </c>
      <c r="B1944" s="31">
        <v>58326900</v>
      </c>
      <c r="C1944" s="31"/>
      <c r="D1944" s="31">
        <v>4649856</v>
      </c>
      <c r="E1944" s="17"/>
      <c r="F1944" s="14">
        <f t="shared" si="59"/>
        <v>0.07972060918718464</v>
      </c>
    </row>
    <row r="1945" spans="1:6" ht="12.75">
      <c r="A1945" s="17" t="s">
        <v>340</v>
      </c>
      <c r="B1945" s="31">
        <v>12792500</v>
      </c>
      <c r="C1945" s="31"/>
      <c r="D1945" s="31">
        <v>1102980</v>
      </c>
      <c r="E1945" s="17"/>
      <c r="F1945" s="14">
        <f t="shared" si="59"/>
        <v>0.08622083251905413</v>
      </c>
    </row>
    <row r="1946" spans="1:6" ht="12.75">
      <c r="A1946" s="17" t="s">
        <v>2080</v>
      </c>
      <c r="B1946" s="31">
        <v>93107200</v>
      </c>
      <c r="C1946" s="31"/>
      <c r="D1946" s="31">
        <v>8627308</v>
      </c>
      <c r="E1946" s="17"/>
      <c r="F1946" s="14">
        <f t="shared" si="59"/>
        <v>0.09265994466593346</v>
      </c>
    </row>
    <row r="1949" spans="1:6" ht="12.75">
      <c r="A1949" s="46" t="s">
        <v>1199</v>
      </c>
      <c r="B1949" s="47"/>
      <c r="C1949" s="47"/>
      <c r="D1949" s="47"/>
      <c r="E1949" s="47"/>
      <c r="F1949" s="48"/>
    </row>
    <row r="1950" spans="1:6" ht="12.75">
      <c r="A1950" s="49"/>
      <c r="B1950" s="11"/>
      <c r="C1950" s="11"/>
      <c r="D1950" s="11"/>
      <c r="E1950" s="11"/>
      <c r="F1950" s="45"/>
    </row>
    <row r="1951" spans="1:6" ht="12.75">
      <c r="A1951" s="20" t="s">
        <v>1448</v>
      </c>
      <c r="B1951" s="5">
        <v>2002</v>
      </c>
      <c r="C1951" s="5" t="s">
        <v>1449</v>
      </c>
      <c r="D1951" s="5">
        <v>2002</v>
      </c>
      <c r="E1951" s="20"/>
      <c r="F1951" s="50"/>
    </row>
    <row r="1952" spans="1:6" ht="13.5" thickBot="1">
      <c r="A1952" s="51" t="s">
        <v>1450</v>
      </c>
      <c r="B1952" s="52" t="s">
        <v>1451</v>
      </c>
      <c r="C1952" s="51"/>
      <c r="D1952" s="51" t="s">
        <v>1452</v>
      </c>
      <c r="E1952" s="51"/>
      <c r="F1952" s="53" t="s">
        <v>1453</v>
      </c>
    </row>
    <row r="1953" spans="1:6" ht="12.75">
      <c r="A1953" s="11"/>
      <c r="B1953" s="13"/>
      <c r="C1953" s="13"/>
      <c r="D1953" s="13"/>
      <c r="E1953" s="11"/>
      <c r="F1953" s="45"/>
    </row>
    <row r="1954" spans="1:6" ht="12.75">
      <c r="A1954" s="8" t="s">
        <v>341</v>
      </c>
      <c r="B1954" s="37">
        <f>SUM(B1955:B1957)</f>
        <v>158482000</v>
      </c>
      <c r="C1954" s="37"/>
      <c r="D1954" s="37">
        <f>SUM(D1955:D1957)</f>
        <v>34262890</v>
      </c>
      <c r="E1954" s="39"/>
      <c r="F1954" s="10">
        <f>SUM(D1954/B1954)</f>
        <v>0.21619420502012848</v>
      </c>
    </row>
    <row r="1955" spans="1:6" ht="12.75">
      <c r="A1955" s="17" t="s">
        <v>342</v>
      </c>
      <c r="B1955" s="31">
        <v>50664700</v>
      </c>
      <c r="C1955" s="31"/>
      <c r="D1955" s="31">
        <v>5536952</v>
      </c>
      <c r="E1955" s="17"/>
      <c r="F1955" s="14">
        <f>SUM(D1955/B1955)</f>
        <v>0.10928618939814111</v>
      </c>
    </row>
    <row r="1956" spans="1:6" ht="12.75">
      <c r="A1956" s="17" t="s">
        <v>1058</v>
      </c>
      <c r="B1956" s="31">
        <v>48895700</v>
      </c>
      <c r="C1956" s="31"/>
      <c r="D1956" s="31">
        <v>4698288</v>
      </c>
      <c r="E1956" s="17"/>
      <c r="F1956" s="14">
        <f>SUM(D1956/B1956)</f>
        <v>0.09608795865485104</v>
      </c>
    </row>
    <row r="1957" spans="1:6" ht="12.75">
      <c r="A1957" s="17" t="s">
        <v>2754</v>
      </c>
      <c r="B1957" s="31">
        <v>58921600</v>
      </c>
      <c r="C1957" s="31"/>
      <c r="D1957" s="31">
        <v>24027650</v>
      </c>
      <c r="E1957" s="17"/>
      <c r="F1957" s="14">
        <f>SUM(D1957/B1957)</f>
        <v>0.40779018220822244</v>
      </c>
    </row>
    <row r="1958" ht="12.75">
      <c r="A1958" s="40" t="s">
        <v>2895</v>
      </c>
    </row>
    <row r="1959" spans="1:6" ht="12.75">
      <c r="A1959" s="8" t="s">
        <v>343</v>
      </c>
      <c r="B1959" s="37">
        <f>SUM(B1960:B1964)</f>
        <v>350302000</v>
      </c>
      <c r="C1959" s="37"/>
      <c r="D1959" s="37">
        <f>SUM(D1960:D1964)</f>
        <v>28643816</v>
      </c>
      <c r="E1959" s="39"/>
      <c r="F1959" s="10">
        <f aca="true" t="shared" si="60" ref="F1959:F1964">SUM(D1959/B1959)</f>
        <v>0.0817689193895553</v>
      </c>
    </row>
    <row r="1960" spans="1:6" ht="12.75">
      <c r="A1960" s="17" t="s">
        <v>2801</v>
      </c>
      <c r="B1960" s="31">
        <v>28339600</v>
      </c>
      <c r="C1960" s="31"/>
      <c r="D1960" s="31">
        <v>2669132</v>
      </c>
      <c r="E1960" s="17"/>
      <c r="F1960" s="14">
        <f t="shared" si="60"/>
        <v>0.09418382757695945</v>
      </c>
    </row>
    <row r="1961" spans="1:6" ht="12.75">
      <c r="A1961" s="17" t="s">
        <v>2697</v>
      </c>
      <c r="B1961" s="31">
        <v>176432100</v>
      </c>
      <c r="C1961" s="31"/>
      <c r="D1961" s="31">
        <v>14078540</v>
      </c>
      <c r="E1961" s="17"/>
      <c r="F1961" s="14">
        <f t="shared" si="60"/>
        <v>0.07979579679661468</v>
      </c>
    </row>
    <row r="1962" spans="1:6" ht="12.75">
      <c r="A1962" s="17" t="s">
        <v>297</v>
      </c>
      <c r="B1962" s="31">
        <v>62909600</v>
      </c>
      <c r="C1962" s="31"/>
      <c r="D1962" s="31">
        <v>5224980</v>
      </c>
      <c r="E1962" s="17"/>
      <c r="F1962" s="14">
        <f t="shared" si="60"/>
        <v>0.0830553683380597</v>
      </c>
    </row>
    <row r="1963" spans="1:6" ht="12.75">
      <c r="A1963" s="17" t="s">
        <v>451</v>
      </c>
      <c r="B1963" s="31">
        <v>76468200</v>
      </c>
      <c r="C1963" s="31"/>
      <c r="D1963" s="31">
        <v>6091100</v>
      </c>
      <c r="E1963" s="17"/>
      <c r="F1963" s="14">
        <f t="shared" si="60"/>
        <v>0.07965533385119566</v>
      </c>
    </row>
    <row r="1964" spans="1:6" ht="12.75">
      <c r="A1964" s="17" t="s">
        <v>344</v>
      </c>
      <c r="B1964" s="31">
        <v>6152500</v>
      </c>
      <c r="C1964" s="31"/>
      <c r="D1964" s="31">
        <v>580064</v>
      </c>
      <c r="E1964" s="17"/>
      <c r="F1964" s="14">
        <f t="shared" si="60"/>
        <v>0.09428102397399431</v>
      </c>
    </row>
    <row r="1965" spans="1:6" ht="12.75">
      <c r="A1965" s="17"/>
      <c r="B1965" s="17"/>
      <c r="C1965" s="17"/>
      <c r="D1965" s="17"/>
      <c r="E1965" s="17"/>
      <c r="F1965" s="14"/>
    </row>
    <row r="1966" spans="1:6" ht="12.75">
      <c r="A1966" s="17"/>
      <c r="B1966" s="17"/>
      <c r="C1966" s="17"/>
      <c r="D1966" s="17"/>
      <c r="E1966" s="17"/>
      <c r="F1966" s="14"/>
    </row>
    <row r="1967" spans="1:6" ht="15.75">
      <c r="A1967" s="23" t="s">
        <v>2567</v>
      </c>
      <c r="B1967" s="37">
        <f>+B1899+B1912+B1913+B1915+B1921+B1928+B1932+B1933+B1936+B1937+B1940+B1954+B1959</f>
        <v>8550752700</v>
      </c>
      <c r="C1967" s="37"/>
      <c r="D1967" s="37">
        <f>+D1899+D1912+D1913+D1915+D1921+D1928+D1932+D1933+D1936+D1937+D1940+D1954+D1959</f>
        <v>894940192</v>
      </c>
      <c r="E1967" s="39"/>
      <c r="F1967" s="10">
        <f>SUM(D1967/B1967)</f>
        <v>0.10466215354351202</v>
      </c>
    </row>
    <row r="1971" spans="1:6" ht="12.75">
      <c r="A1971" s="46" t="s">
        <v>345</v>
      </c>
      <c r="B1971" s="47"/>
      <c r="C1971" s="47"/>
      <c r="D1971" s="47"/>
      <c r="E1971" s="47"/>
      <c r="F1971" s="48"/>
    </row>
    <row r="1972" spans="1:6" ht="12.75">
      <c r="A1972" s="49"/>
      <c r="B1972" s="11"/>
      <c r="C1972" s="11"/>
      <c r="D1972" s="11"/>
      <c r="E1972" s="11"/>
      <c r="F1972" s="45"/>
    </row>
    <row r="1973" spans="1:6" ht="12.75">
      <c r="A1973" s="20" t="s">
        <v>1448</v>
      </c>
      <c r="B1973" s="5">
        <v>2002</v>
      </c>
      <c r="C1973" s="5" t="s">
        <v>1449</v>
      </c>
      <c r="D1973" s="5">
        <v>2002</v>
      </c>
      <c r="E1973" s="20"/>
      <c r="F1973" s="50"/>
    </row>
    <row r="1974" spans="1:6" ht="13.5" thickBot="1">
      <c r="A1974" s="51" t="s">
        <v>1450</v>
      </c>
      <c r="B1974" s="52" t="s">
        <v>1451</v>
      </c>
      <c r="C1974" s="51"/>
      <c r="D1974" s="51" t="s">
        <v>1452</v>
      </c>
      <c r="E1974" s="51"/>
      <c r="F1974" s="53" t="s">
        <v>1453</v>
      </c>
    </row>
    <row r="1975" spans="1:6" ht="12.75">
      <c r="A1975" s="11"/>
      <c r="B1975" s="13"/>
      <c r="C1975" s="13"/>
      <c r="D1975" s="13"/>
      <c r="E1975" s="11"/>
      <c r="F1975" s="45"/>
    </row>
    <row r="1976" spans="1:6" ht="12.75">
      <c r="A1976" s="8" t="s">
        <v>346</v>
      </c>
      <c r="B1976" s="37">
        <f>SUM(B1977:B1984)</f>
        <v>384582800</v>
      </c>
      <c r="C1976" s="37"/>
      <c r="D1976" s="37">
        <f>SUM(D1977:D1984)</f>
        <v>109904920</v>
      </c>
      <c r="E1976" s="39"/>
      <c r="F1976" s="10">
        <f aca="true" t="shared" si="61" ref="F1976:F1990">SUM(D1976/B1976)</f>
        <v>0.2857770030276965</v>
      </c>
    </row>
    <row r="1977" spans="1:6" ht="12.75">
      <c r="A1977" s="17" t="s">
        <v>347</v>
      </c>
      <c r="B1977" s="31">
        <v>31309900</v>
      </c>
      <c r="C1977" s="31"/>
      <c r="D1977" s="31">
        <v>8897790</v>
      </c>
      <c r="E1977" s="17"/>
      <c r="F1977" s="14">
        <f t="shared" si="61"/>
        <v>0.28418455504488993</v>
      </c>
    </row>
    <row r="1978" spans="1:6" ht="12.75">
      <c r="A1978" s="17" t="s">
        <v>348</v>
      </c>
      <c r="B1978" s="31">
        <v>109973100</v>
      </c>
      <c r="C1978" s="31"/>
      <c r="D1978" s="31">
        <v>29638250</v>
      </c>
      <c r="E1978" s="17"/>
      <c r="F1978" s="14">
        <f t="shared" si="61"/>
        <v>0.26950454247447786</v>
      </c>
    </row>
    <row r="1979" spans="1:6" ht="12.75">
      <c r="A1979" s="17" t="s">
        <v>349</v>
      </c>
      <c r="B1979" s="31">
        <v>80091900</v>
      </c>
      <c r="C1979" s="31"/>
      <c r="D1979" s="31">
        <v>23669380</v>
      </c>
      <c r="E1979" s="17"/>
      <c r="F1979" s="14">
        <f t="shared" si="61"/>
        <v>0.29552776248284784</v>
      </c>
    </row>
    <row r="1980" spans="1:6" ht="12.75">
      <c r="A1980" s="17" t="s">
        <v>350</v>
      </c>
      <c r="B1980" s="31">
        <v>55685700</v>
      </c>
      <c r="C1980" s="31"/>
      <c r="D1980" s="31">
        <v>17727200</v>
      </c>
      <c r="E1980" s="17"/>
      <c r="F1980" s="14">
        <f t="shared" si="61"/>
        <v>0.3183438477023724</v>
      </c>
    </row>
    <row r="1981" spans="1:6" ht="12.75">
      <c r="A1981" s="17" t="s">
        <v>351</v>
      </c>
      <c r="B1981" s="31">
        <v>38776000</v>
      </c>
      <c r="C1981" s="31"/>
      <c r="D1981" s="31">
        <v>8862010</v>
      </c>
      <c r="E1981" s="17"/>
      <c r="F1981" s="14">
        <f t="shared" si="61"/>
        <v>0.22854368681658757</v>
      </c>
    </row>
    <row r="1982" spans="1:6" ht="12.75">
      <c r="A1982" s="17" t="s">
        <v>352</v>
      </c>
      <c r="B1982" s="31">
        <v>14770200</v>
      </c>
      <c r="C1982" s="31"/>
      <c r="D1982" s="31">
        <v>5367870</v>
      </c>
      <c r="E1982" s="17"/>
      <c r="F1982" s="14">
        <f t="shared" si="61"/>
        <v>0.36342568143965553</v>
      </c>
    </row>
    <row r="1983" spans="1:6" ht="12.75">
      <c r="A1983" s="17" t="s">
        <v>353</v>
      </c>
      <c r="B1983" s="31">
        <v>15625800</v>
      </c>
      <c r="C1983" s="31"/>
      <c r="D1983" s="31">
        <v>3837180</v>
      </c>
      <c r="E1983" s="17"/>
      <c r="F1983" s="14">
        <f t="shared" si="61"/>
        <v>0.24556694697231501</v>
      </c>
    </row>
    <row r="1984" spans="1:6" ht="12.75">
      <c r="A1984" s="17" t="s">
        <v>354</v>
      </c>
      <c r="B1984" s="31">
        <v>38350200</v>
      </c>
      <c r="C1984" s="31"/>
      <c r="D1984" s="31">
        <v>11905240</v>
      </c>
      <c r="E1984" s="17"/>
      <c r="F1984" s="14">
        <f t="shared" si="61"/>
        <v>0.31043488691062887</v>
      </c>
    </row>
    <row r="1985" spans="1:6" ht="12.75">
      <c r="A1985" s="8" t="s">
        <v>355</v>
      </c>
      <c r="B1985" s="37">
        <f>SUM(B1986:B1990)</f>
        <v>201490300</v>
      </c>
      <c r="C1985" s="37"/>
      <c r="D1985" s="37">
        <f>SUM(D1986:D1990)</f>
        <v>62260775</v>
      </c>
      <c r="E1985" s="39"/>
      <c r="F1985" s="10">
        <f t="shared" si="61"/>
        <v>0.3090013514298207</v>
      </c>
    </row>
    <row r="1986" spans="1:6" ht="12.75">
      <c r="A1986" s="17" t="s">
        <v>356</v>
      </c>
      <c r="B1986" s="31">
        <v>28740700</v>
      </c>
      <c r="C1986" s="31"/>
      <c r="D1986" s="31">
        <v>10175740</v>
      </c>
      <c r="E1986" s="17"/>
      <c r="F1986" s="14">
        <f t="shared" si="61"/>
        <v>0.35405331115804417</v>
      </c>
    </row>
    <row r="1987" spans="1:6" ht="12.75">
      <c r="A1987" s="17" t="s">
        <v>357</v>
      </c>
      <c r="B1987" s="31">
        <v>9640300</v>
      </c>
      <c r="C1987" s="31"/>
      <c r="D1987" s="31">
        <v>3354190</v>
      </c>
      <c r="E1987" s="17"/>
      <c r="F1987" s="14">
        <f t="shared" si="61"/>
        <v>0.3479341929193075</v>
      </c>
    </row>
    <row r="1988" spans="1:6" ht="12.75">
      <c r="A1988" s="17" t="s">
        <v>358</v>
      </c>
      <c r="B1988" s="31">
        <v>67765800</v>
      </c>
      <c r="C1988" s="31"/>
      <c r="D1988" s="31">
        <v>21225940</v>
      </c>
      <c r="E1988" s="17"/>
      <c r="F1988" s="14">
        <f t="shared" si="61"/>
        <v>0.3132249600831098</v>
      </c>
    </row>
    <row r="1989" spans="1:6" ht="12.75">
      <c r="A1989" s="17" t="s">
        <v>2953</v>
      </c>
      <c r="B1989" s="31">
        <v>90928800</v>
      </c>
      <c r="C1989" s="31"/>
      <c r="D1989" s="31">
        <v>26450960</v>
      </c>
      <c r="E1989" s="17"/>
      <c r="F1989" s="14">
        <f t="shared" si="61"/>
        <v>0.2908974934234258</v>
      </c>
    </row>
    <row r="1990" spans="1:6" ht="12.75">
      <c r="A1990" s="17" t="s">
        <v>2954</v>
      </c>
      <c r="B1990" s="31">
        <v>4414700</v>
      </c>
      <c r="C1990" s="31"/>
      <c r="D1990" s="31">
        <v>1053945</v>
      </c>
      <c r="E1990" s="17"/>
      <c r="F1990" s="14">
        <f t="shared" si="61"/>
        <v>0.23873536140621107</v>
      </c>
    </row>
    <row r="1991" spans="1:6" ht="12.75">
      <c r="A1991" s="40" t="s">
        <v>2955</v>
      </c>
      <c r="B1991" s="31"/>
      <c r="C1991" s="31"/>
      <c r="D1991" s="31"/>
      <c r="E1991" s="17"/>
      <c r="F1991" s="14"/>
    </row>
    <row r="1992" spans="1:6" ht="12.75">
      <c r="A1992" s="8" t="s">
        <v>2956</v>
      </c>
      <c r="B1992" s="37">
        <f>SUM(B1993:B2002)</f>
        <v>724875500</v>
      </c>
      <c r="C1992" s="37"/>
      <c r="D1992" s="37">
        <f>SUM(D1993:D2002)</f>
        <v>198681010</v>
      </c>
      <c r="E1992" s="39"/>
      <c r="F1992" s="10">
        <f aca="true" t="shared" si="62" ref="F1992:F2023">SUM(D1992/B1992)</f>
        <v>0.2740898402553266</v>
      </c>
    </row>
    <row r="1993" spans="1:6" ht="12.75">
      <c r="A1993" s="17" t="s">
        <v>2957</v>
      </c>
      <c r="B1993" s="31">
        <v>185110800</v>
      </c>
      <c r="C1993" s="31"/>
      <c r="D1993" s="31">
        <v>50509210</v>
      </c>
      <c r="E1993" s="17"/>
      <c r="F1993" s="14">
        <f t="shared" si="62"/>
        <v>0.27285933613813995</v>
      </c>
    </row>
    <row r="1994" spans="1:6" ht="12.75">
      <c r="A1994" s="17" t="s">
        <v>2958</v>
      </c>
      <c r="B1994" s="31">
        <v>121759600</v>
      </c>
      <c r="C1994" s="31"/>
      <c r="D1994" s="31">
        <v>36013050</v>
      </c>
      <c r="E1994" s="17"/>
      <c r="F1994" s="14">
        <f t="shared" si="62"/>
        <v>0.29577175023571034</v>
      </c>
    </row>
    <row r="1995" spans="1:6" ht="12.75">
      <c r="A1995" s="17" t="s">
        <v>363</v>
      </c>
      <c r="B1995" s="31">
        <v>54786000</v>
      </c>
      <c r="C1995" s="31"/>
      <c r="D1995" s="31">
        <v>14638260</v>
      </c>
      <c r="E1995" s="17"/>
      <c r="F1995" s="14">
        <f t="shared" si="62"/>
        <v>0.2671897930128135</v>
      </c>
    </row>
    <row r="1996" spans="1:6" ht="12.75">
      <c r="A1996" s="17" t="s">
        <v>364</v>
      </c>
      <c r="B1996" s="31">
        <v>4452300</v>
      </c>
      <c r="C1996" s="31"/>
      <c r="D1996" s="31">
        <v>1482460</v>
      </c>
      <c r="E1996" s="17"/>
      <c r="F1996" s="14">
        <f t="shared" si="62"/>
        <v>0.33296498439009053</v>
      </c>
    </row>
    <row r="1997" spans="1:6" ht="12.75">
      <c r="A1997" s="17" t="s">
        <v>365</v>
      </c>
      <c r="B1997" s="31">
        <v>14384100</v>
      </c>
      <c r="C1997" s="31"/>
      <c r="D1997" s="31">
        <v>3676210</v>
      </c>
      <c r="E1997" s="17"/>
      <c r="F1997" s="14">
        <f t="shared" si="62"/>
        <v>0.25557455801892365</v>
      </c>
    </row>
    <row r="1998" spans="1:6" ht="12.75">
      <c r="A1998" s="17" t="s">
        <v>366</v>
      </c>
      <c r="B1998" s="31">
        <v>145282700</v>
      </c>
      <c r="C1998" s="31"/>
      <c r="D1998" s="31">
        <v>43025390</v>
      </c>
      <c r="E1998" s="17"/>
      <c r="F1998" s="14">
        <f t="shared" si="62"/>
        <v>0.29614943830201396</v>
      </c>
    </row>
    <row r="1999" spans="1:6" ht="12.75">
      <c r="A1999" s="17" t="s">
        <v>367</v>
      </c>
      <c r="B1999" s="31">
        <v>94186100</v>
      </c>
      <c r="C1999" s="31"/>
      <c r="D1999" s="31">
        <v>23358540</v>
      </c>
      <c r="E1999" s="17"/>
      <c r="F1999" s="14">
        <f t="shared" si="62"/>
        <v>0.24800411101001102</v>
      </c>
    </row>
    <row r="2000" spans="1:6" ht="12.75">
      <c r="A2000" s="17" t="s">
        <v>368</v>
      </c>
      <c r="B2000" s="31">
        <v>37864200</v>
      </c>
      <c r="C2000" s="31"/>
      <c r="D2000" s="31">
        <v>10460830</v>
      </c>
      <c r="E2000" s="17"/>
      <c r="F2000" s="14">
        <f t="shared" si="62"/>
        <v>0.2762723099920241</v>
      </c>
    </row>
    <row r="2001" spans="1:6" ht="12.75">
      <c r="A2001" s="17" t="s">
        <v>2080</v>
      </c>
      <c r="B2001" s="31">
        <v>61531800</v>
      </c>
      <c r="C2001" s="31"/>
      <c r="D2001" s="31">
        <v>14022850</v>
      </c>
      <c r="E2001" s="17"/>
      <c r="F2001" s="14">
        <f t="shared" si="62"/>
        <v>0.22789598224007748</v>
      </c>
    </row>
    <row r="2002" spans="1:6" ht="12.75">
      <c r="A2002" s="17" t="s">
        <v>369</v>
      </c>
      <c r="B2002" s="31">
        <v>5517900</v>
      </c>
      <c r="C2002" s="31"/>
      <c r="D2002" s="31">
        <v>1494210</v>
      </c>
      <c r="E2002" s="17"/>
      <c r="F2002" s="14">
        <f t="shared" si="62"/>
        <v>0.27079323655738596</v>
      </c>
    </row>
    <row r="2003" spans="1:6" ht="12.75">
      <c r="A2003" s="8" t="s">
        <v>370</v>
      </c>
      <c r="B2003" s="37">
        <f>SUM(B2004:B2008)</f>
        <v>190048400</v>
      </c>
      <c r="C2003" s="37"/>
      <c r="D2003" s="37">
        <f>SUM(D2004:D2008)</f>
        <v>46462230</v>
      </c>
      <c r="E2003" s="39"/>
      <c r="F2003" s="10">
        <f t="shared" si="62"/>
        <v>0.24447577564452003</v>
      </c>
    </row>
    <row r="2004" spans="1:6" ht="12.75">
      <c r="A2004" s="17" t="s">
        <v>2846</v>
      </c>
      <c r="B2004" s="31">
        <v>46071200</v>
      </c>
      <c r="C2004" s="31"/>
      <c r="D2004" s="31">
        <v>11829030</v>
      </c>
      <c r="E2004" s="17"/>
      <c r="F2004" s="14">
        <f t="shared" si="62"/>
        <v>0.2567554133601903</v>
      </c>
    </row>
    <row r="2005" spans="1:6" ht="12.75">
      <c r="A2005" s="17" t="s">
        <v>371</v>
      </c>
      <c r="B2005" s="31">
        <v>30449700</v>
      </c>
      <c r="C2005" s="31"/>
      <c r="D2005" s="31">
        <v>8321210</v>
      </c>
      <c r="E2005" s="17"/>
      <c r="F2005" s="14">
        <f t="shared" si="62"/>
        <v>0.2732772408266748</v>
      </c>
    </row>
    <row r="2006" spans="1:6" ht="12.75">
      <c r="A2006" s="17" t="s">
        <v>372</v>
      </c>
      <c r="B2006" s="31">
        <v>9036200</v>
      </c>
      <c r="C2006" s="31"/>
      <c r="D2006" s="31">
        <v>2163190</v>
      </c>
      <c r="E2006" s="17"/>
      <c r="F2006" s="14">
        <f t="shared" si="62"/>
        <v>0.2393915583984418</v>
      </c>
    </row>
    <row r="2007" spans="1:6" ht="12.75">
      <c r="A2007" s="17" t="s">
        <v>2818</v>
      </c>
      <c r="B2007" s="31">
        <v>57884900</v>
      </c>
      <c r="C2007" s="31"/>
      <c r="D2007" s="31">
        <v>13760590</v>
      </c>
      <c r="E2007" s="17"/>
      <c r="F2007" s="14">
        <f t="shared" si="62"/>
        <v>0.23772330953322887</v>
      </c>
    </row>
    <row r="2008" spans="1:6" ht="12.75">
      <c r="A2008" s="17" t="s">
        <v>373</v>
      </c>
      <c r="B2008" s="31">
        <v>46606400</v>
      </c>
      <c r="C2008" s="31"/>
      <c r="D2008" s="31">
        <v>10388210</v>
      </c>
      <c r="E2008" s="17"/>
      <c r="F2008" s="14">
        <f t="shared" si="62"/>
        <v>0.22289234954855985</v>
      </c>
    </row>
    <row r="2009" spans="1:6" ht="12.75">
      <c r="A2009" s="8" t="s">
        <v>374</v>
      </c>
      <c r="B2009" s="37">
        <f>SUM(B2010:B2013)</f>
        <v>724360700</v>
      </c>
      <c r="C2009" s="37"/>
      <c r="D2009" s="37">
        <f>SUM(D2010:D2013)</f>
        <v>199721370</v>
      </c>
      <c r="E2009" s="39"/>
      <c r="F2009" s="10">
        <f t="shared" si="62"/>
        <v>0.2757208804950351</v>
      </c>
    </row>
    <row r="2010" spans="1:6" ht="12.75">
      <c r="A2010" s="17" t="s">
        <v>375</v>
      </c>
      <c r="B2010" s="31">
        <v>829200</v>
      </c>
      <c r="C2010" s="31"/>
      <c r="D2010" s="31">
        <v>229520</v>
      </c>
      <c r="E2010" s="17"/>
      <c r="F2010" s="14">
        <f t="shared" si="62"/>
        <v>0.27679691268692713</v>
      </c>
    </row>
    <row r="2011" spans="1:6" ht="12.75">
      <c r="A2011" s="17" t="s">
        <v>376</v>
      </c>
      <c r="B2011" s="31">
        <v>290978200</v>
      </c>
      <c r="C2011" s="31"/>
      <c r="D2011" s="31">
        <v>81975290</v>
      </c>
      <c r="E2011" s="17"/>
      <c r="F2011" s="14">
        <f t="shared" si="62"/>
        <v>0.2817231325233299</v>
      </c>
    </row>
    <row r="2012" spans="1:6" ht="12.75">
      <c r="A2012" s="17" t="s">
        <v>377</v>
      </c>
      <c r="B2012" s="31">
        <v>432351000</v>
      </c>
      <c r="C2012" s="31"/>
      <c r="D2012" s="31">
        <v>117452690</v>
      </c>
      <c r="E2012" s="17"/>
      <c r="F2012" s="14">
        <f t="shared" si="62"/>
        <v>0.27166050269341346</v>
      </c>
    </row>
    <row r="2013" spans="1:6" ht="12.75">
      <c r="A2013" s="17" t="s">
        <v>378</v>
      </c>
      <c r="B2013" s="31">
        <v>202300</v>
      </c>
      <c r="C2013" s="31"/>
      <c r="D2013" s="31">
        <v>63870</v>
      </c>
      <c r="E2013" s="17"/>
      <c r="F2013" s="14">
        <f t="shared" si="62"/>
        <v>0.3157192288680178</v>
      </c>
    </row>
    <row r="2014" spans="1:6" ht="12.75">
      <c r="A2014" s="8" t="s">
        <v>379</v>
      </c>
      <c r="B2014" s="37">
        <f>SUM(B2015:B2023)</f>
        <v>587467600</v>
      </c>
      <c r="C2014" s="37"/>
      <c r="D2014" s="37">
        <f>SUM(D2015:D2023)</f>
        <v>173889520</v>
      </c>
      <c r="E2014" s="39"/>
      <c r="F2014" s="10">
        <f t="shared" si="62"/>
        <v>0.2959984857037222</v>
      </c>
    </row>
    <row r="2015" spans="1:6" ht="12.75">
      <c r="A2015" s="17" t="s">
        <v>2687</v>
      </c>
      <c r="B2015" s="31">
        <v>57278900</v>
      </c>
      <c r="C2015" s="31"/>
      <c r="D2015" s="31">
        <v>13468400</v>
      </c>
      <c r="E2015" s="17"/>
      <c r="F2015" s="14">
        <f t="shared" si="62"/>
        <v>0.2351371971179614</v>
      </c>
    </row>
    <row r="2016" spans="1:6" ht="12.75">
      <c r="A2016" s="17" t="s">
        <v>349</v>
      </c>
      <c r="B2016" s="31">
        <v>1220200</v>
      </c>
      <c r="C2016" s="31"/>
      <c r="D2016" s="31">
        <v>350820</v>
      </c>
      <c r="E2016" s="17"/>
      <c r="F2016" s="14">
        <f t="shared" si="62"/>
        <v>0.2875102442222586</v>
      </c>
    </row>
    <row r="2017" spans="1:6" ht="12.75">
      <c r="A2017" s="17" t="s">
        <v>380</v>
      </c>
      <c r="B2017" s="31">
        <v>50805200</v>
      </c>
      <c r="C2017" s="31"/>
      <c r="D2017" s="31">
        <v>14235690</v>
      </c>
      <c r="E2017" s="17"/>
      <c r="F2017" s="14">
        <f t="shared" si="62"/>
        <v>0.2802014360734728</v>
      </c>
    </row>
    <row r="2018" spans="1:6" ht="12.75">
      <c r="A2018" s="17" t="s">
        <v>381</v>
      </c>
      <c r="B2018" s="31">
        <v>3334300</v>
      </c>
      <c r="C2018" s="31"/>
      <c r="D2018" s="31">
        <v>1043070</v>
      </c>
      <c r="E2018" s="17"/>
      <c r="F2018" s="14">
        <f t="shared" si="62"/>
        <v>0.3128302792190265</v>
      </c>
    </row>
    <row r="2019" spans="1:6" ht="12.75">
      <c r="A2019" s="17" t="s">
        <v>375</v>
      </c>
      <c r="B2019" s="31">
        <v>91798600</v>
      </c>
      <c r="C2019" s="31"/>
      <c r="D2019" s="31">
        <v>25103540</v>
      </c>
      <c r="E2019" s="17"/>
      <c r="F2019" s="14">
        <f t="shared" si="62"/>
        <v>0.2734632118572614</v>
      </c>
    </row>
    <row r="2020" spans="1:6" ht="12.75">
      <c r="A2020" s="17" t="s">
        <v>382</v>
      </c>
      <c r="B2020" s="31">
        <v>3766500</v>
      </c>
      <c r="C2020" s="31"/>
      <c r="D2020" s="31">
        <v>659320</v>
      </c>
      <c r="E2020" s="17"/>
      <c r="F2020" s="14">
        <f t="shared" si="62"/>
        <v>0.17504845347139253</v>
      </c>
    </row>
    <row r="2021" spans="1:6" ht="12.75">
      <c r="A2021" s="17" t="s">
        <v>383</v>
      </c>
      <c r="B2021" s="31">
        <v>20749500</v>
      </c>
      <c r="C2021" s="31"/>
      <c r="D2021" s="31">
        <v>5242240</v>
      </c>
      <c r="E2021" s="17"/>
      <c r="F2021" s="14">
        <f t="shared" si="62"/>
        <v>0.2526441601002434</v>
      </c>
    </row>
    <row r="2022" spans="1:6" ht="12.75">
      <c r="A2022" s="17" t="s">
        <v>378</v>
      </c>
      <c r="B2022" s="31">
        <v>191523200</v>
      </c>
      <c r="C2022" s="31"/>
      <c r="D2022" s="31">
        <v>67522240</v>
      </c>
      <c r="E2022" s="17"/>
      <c r="F2022" s="14">
        <f t="shared" si="62"/>
        <v>0.35255384204106865</v>
      </c>
    </row>
    <row r="2023" spans="1:6" ht="12.75">
      <c r="A2023" s="17" t="s">
        <v>384</v>
      </c>
      <c r="B2023" s="31">
        <v>166991200</v>
      </c>
      <c r="C2023" s="31"/>
      <c r="D2023" s="31">
        <v>46264200</v>
      </c>
      <c r="E2023" s="17"/>
      <c r="F2023" s="14">
        <f t="shared" si="62"/>
        <v>0.2770457365418058</v>
      </c>
    </row>
    <row r="2024" spans="1:6" ht="12.75">
      <c r="A2024" s="17"/>
      <c r="B2024" s="31"/>
      <c r="C2024" s="31"/>
      <c r="D2024" s="31"/>
      <c r="E2024" s="17"/>
      <c r="F2024" s="14"/>
    </row>
    <row r="2025" spans="1:6" ht="15.75">
      <c r="A2025" s="23" t="s">
        <v>2567</v>
      </c>
      <c r="B2025" s="37">
        <f>+B1976+B1985+B1992+B2003+B2009+B2014</f>
        <v>2812825300</v>
      </c>
      <c r="C2025" s="37"/>
      <c r="D2025" s="37">
        <f>+D1976+D1985+D1992+D2003+D2009+D2014</f>
        <v>790919825</v>
      </c>
      <c r="E2025" s="39"/>
      <c r="F2025" s="10">
        <f>SUM(D2025/B2025)</f>
        <v>0.2811834154790914</v>
      </c>
    </row>
    <row r="2026" spans="1:6" ht="12.75">
      <c r="A2026" s="46" t="s">
        <v>345</v>
      </c>
      <c r="B2026" s="47"/>
      <c r="C2026" s="47"/>
      <c r="D2026" s="47"/>
      <c r="E2026" s="47"/>
      <c r="F2026" s="48"/>
    </row>
    <row r="2027" spans="1:6" ht="12.75">
      <c r="A2027" s="49"/>
      <c r="B2027" s="11"/>
      <c r="C2027" s="11"/>
      <c r="D2027" s="11"/>
      <c r="E2027" s="11"/>
      <c r="F2027" s="45"/>
    </row>
    <row r="2028" spans="1:6" ht="12.75">
      <c r="A2028" s="20" t="s">
        <v>1448</v>
      </c>
      <c r="B2028" s="5">
        <v>2002</v>
      </c>
      <c r="C2028" s="5" t="s">
        <v>1449</v>
      </c>
      <c r="D2028" s="5">
        <v>2002</v>
      </c>
      <c r="E2028" s="20"/>
      <c r="F2028" s="50"/>
    </row>
    <row r="2029" spans="1:6" ht="13.5" thickBot="1">
      <c r="A2029" s="51" t="s">
        <v>1450</v>
      </c>
      <c r="B2029" s="52" t="s">
        <v>1451</v>
      </c>
      <c r="C2029" s="51"/>
      <c r="D2029" s="51" t="s">
        <v>1452</v>
      </c>
      <c r="E2029" s="51"/>
      <c r="F2029" s="53" t="s">
        <v>1453</v>
      </c>
    </row>
    <row r="2031" spans="1:6" ht="12.75">
      <c r="A2031" s="17" t="s">
        <v>385</v>
      </c>
      <c r="B2031" s="17" t="s">
        <v>386</v>
      </c>
      <c r="C2031" s="17"/>
      <c r="D2031" s="17"/>
      <c r="E2031" s="38" t="s">
        <v>2573</v>
      </c>
      <c r="F2031" s="48"/>
    </row>
    <row r="2032" spans="1:6" ht="12.75">
      <c r="A2032" s="17" t="s">
        <v>2090</v>
      </c>
      <c r="B2032" s="17" t="s">
        <v>386</v>
      </c>
      <c r="C2032" s="17"/>
      <c r="D2032" s="17"/>
      <c r="E2032" s="38" t="s">
        <v>2573</v>
      </c>
      <c r="F2032" s="45"/>
    </row>
    <row r="2033" spans="1:6" ht="12.75">
      <c r="A2033" s="17" t="s">
        <v>2091</v>
      </c>
      <c r="B2033" s="17" t="s">
        <v>386</v>
      </c>
      <c r="C2033" s="17"/>
      <c r="D2033" s="17"/>
      <c r="E2033" s="38" t="s">
        <v>2573</v>
      </c>
      <c r="F2033" s="50"/>
    </row>
    <row r="2034" spans="1:6" ht="12.75">
      <c r="A2034" s="17" t="s">
        <v>2092</v>
      </c>
      <c r="B2034" s="17" t="s">
        <v>2093</v>
      </c>
      <c r="C2034" s="17"/>
      <c r="D2034" s="17"/>
      <c r="E2034" s="38" t="s">
        <v>2573</v>
      </c>
      <c r="F2034" s="50"/>
    </row>
    <row r="2035" spans="1:6" ht="12.75">
      <c r="A2035" s="17" t="s">
        <v>2094</v>
      </c>
      <c r="B2035" s="17" t="s">
        <v>2093</v>
      </c>
      <c r="C2035" s="17"/>
      <c r="D2035" s="17"/>
      <c r="E2035" s="38" t="s">
        <v>2573</v>
      </c>
      <c r="F2035" s="45"/>
    </row>
    <row r="2038" spans="1:6" ht="12.75">
      <c r="A2038" s="46" t="s">
        <v>2095</v>
      </c>
      <c r="B2038" s="47"/>
      <c r="C2038" s="47"/>
      <c r="D2038" s="47"/>
      <c r="E2038" s="47"/>
      <c r="F2038" s="48"/>
    </row>
    <row r="2039" spans="1:6" ht="12.75">
      <c r="A2039" s="49"/>
      <c r="B2039" s="11"/>
      <c r="C2039" s="11"/>
      <c r="D2039" s="11"/>
      <c r="E2039" s="11"/>
      <c r="F2039" s="45"/>
    </row>
    <row r="2040" spans="1:6" ht="12.75">
      <c r="A2040" s="20" t="s">
        <v>1448</v>
      </c>
      <c r="B2040" s="5">
        <v>2002</v>
      </c>
      <c r="C2040" s="5" t="s">
        <v>1449</v>
      </c>
      <c r="D2040" s="5">
        <v>2002</v>
      </c>
      <c r="E2040" s="20"/>
      <c r="F2040" s="50"/>
    </row>
    <row r="2041" spans="1:6" ht="13.5" thickBot="1">
      <c r="A2041" s="51" t="s">
        <v>1450</v>
      </c>
      <c r="B2041" s="52" t="s">
        <v>1451</v>
      </c>
      <c r="C2041" s="51"/>
      <c r="D2041" s="51" t="s">
        <v>1452</v>
      </c>
      <c r="E2041" s="51"/>
      <c r="F2041" s="53" t="s">
        <v>1453</v>
      </c>
    </row>
    <row r="2042" spans="1:6" ht="12.75">
      <c r="A2042" s="11"/>
      <c r="B2042" s="13"/>
      <c r="C2042" s="13"/>
      <c r="D2042" s="13"/>
      <c r="E2042" s="11"/>
      <c r="F2042" s="45"/>
    </row>
    <row r="2043" spans="1:6" ht="12.75">
      <c r="A2043" s="8" t="s">
        <v>2096</v>
      </c>
      <c r="B2043" s="37">
        <f>SUM(B2044:B2055)</f>
        <v>285537800</v>
      </c>
      <c r="C2043" s="37"/>
      <c r="D2043" s="37">
        <f>SUM(D2044:D2055)</f>
        <v>91650297</v>
      </c>
      <c r="E2043" s="10"/>
      <c r="F2043" s="10">
        <f aca="true" t="shared" si="63" ref="F2043:F2053">SUM(D2043/B2043)</f>
        <v>0.3209743053284014</v>
      </c>
    </row>
    <row r="2044" spans="1:6" ht="12.75">
      <c r="A2044" s="17" t="s">
        <v>2097</v>
      </c>
      <c r="B2044" s="31">
        <v>31814100</v>
      </c>
      <c r="C2044" s="31"/>
      <c r="D2044" s="31">
        <v>6119295</v>
      </c>
      <c r="E2044" s="14"/>
      <c r="F2044" s="14">
        <f t="shared" si="63"/>
        <v>0.19234537516384245</v>
      </c>
    </row>
    <row r="2045" spans="1:6" ht="12.75">
      <c r="A2045" s="17" t="s">
        <v>2098</v>
      </c>
      <c r="B2045" s="31">
        <v>26497200</v>
      </c>
      <c r="C2045" s="31"/>
      <c r="D2045" s="31">
        <v>6340415</v>
      </c>
      <c r="E2045" s="14"/>
      <c r="F2045" s="14">
        <f t="shared" si="63"/>
        <v>0.23928622646921185</v>
      </c>
    </row>
    <row r="2046" spans="1:6" ht="12.75">
      <c r="A2046" s="17" t="s">
        <v>2641</v>
      </c>
      <c r="B2046" s="31">
        <v>25304900</v>
      </c>
      <c r="C2046" s="31"/>
      <c r="D2046" s="31">
        <v>5864662</v>
      </c>
      <c r="E2046" s="14"/>
      <c r="F2046" s="14">
        <f t="shared" si="63"/>
        <v>0.23175993582270626</v>
      </c>
    </row>
    <row r="2047" spans="1:6" ht="12.75">
      <c r="A2047" s="17" t="s">
        <v>2099</v>
      </c>
      <c r="B2047" s="31">
        <v>24187400</v>
      </c>
      <c r="C2047" s="31"/>
      <c r="D2047" s="31">
        <v>5902580</v>
      </c>
      <c r="E2047" s="14"/>
      <c r="F2047" s="14">
        <f t="shared" si="63"/>
        <v>0.24403532417705087</v>
      </c>
    </row>
    <row r="2048" spans="1:6" ht="12.75">
      <c r="A2048" s="17" t="s">
        <v>2100</v>
      </c>
      <c r="B2048" s="31">
        <v>21683100</v>
      </c>
      <c r="C2048" s="31"/>
      <c r="D2048" s="31">
        <v>5364645</v>
      </c>
      <c r="E2048" s="14"/>
      <c r="F2048" s="14">
        <f t="shared" si="63"/>
        <v>0.24741134800835674</v>
      </c>
    </row>
    <row r="2049" spans="1:6" ht="12.75">
      <c r="A2049" s="17" t="s">
        <v>2101</v>
      </c>
      <c r="B2049" s="31">
        <v>48068100</v>
      </c>
      <c r="C2049" s="31"/>
      <c r="D2049" s="31">
        <v>12997345</v>
      </c>
      <c r="E2049" s="14"/>
      <c r="F2049" s="14">
        <f t="shared" si="63"/>
        <v>0.2703943987800641</v>
      </c>
    </row>
    <row r="2050" spans="1:6" ht="12.75">
      <c r="A2050" s="17" t="s">
        <v>2102</v>
      </c>
      <c r="B2050" s="31">
        <v>27953400</v>
      </c>
      <c r="C2050" s="31"/>
      <c r="D2050" s="31">
        <v>6248790</v>
      </c>
      <c r="E2050" s="14"/>
      <c r="F2050" s="14">
        <f t="shared" si="63"/>
        <v>0.22354311103479363</v>
      </c>
    </row>
    <row r="2051" spans="1:6" ht="12.75">
      <c r="A2051" s="17" t="s">
        <v>2103</v>
      </c>
      <c r="B2051" s="31">
        <v>12405300</v>
      </c>
      <c r="C2051" s="31"/>
      <c r="D2051" s="31">
        <v>4151650</v>
      </c>
      <c r="E2051" s="14"/>
      <c r="F2051" s="14">
        <f t="shared" si="63"/>
        <v>0.33466744052945113</v>
      </c>
    </row>
    <row r="2052" spans="1:6" ht="12.75">
      <c r="A2052" s="17" t="s">
        <v>2104</v>
      </c>
      <c r="B2052" s="31">
        <v>33861500</v>
      </c>
      <c r="C2052" s="31"/>
      <c r="D2052" s="31">
        <v>8397580</v>
      </c>
      <c r="E2052" s="14"/>
      <c r="F2052" s="14">
        <f t="shared" si="63"/>
        <v>0.2479978736913604</v>
      </c>
    </row>
    <row r="2053" spans="1:6" ht="12.75">
      <c r="A2053" s="17" t="s">
        <v>2105</v>
      </c>
      <c r="B2053" s="31">
        <v>10241500</v>
      </c>
      <c r="C2053" s="31"/>
      <c r="D2053" s="31">
        <v>1632275</v>
      </c>
      <c r="E2053" s="14"/>
      <c r="F2053" s="14">
        <f t="shared" si="63"/>
        <v>0.1593785090074696</v>
      </c>
    </row>
    <row r="2054" ht="12.75">
      <c r="A2054" s="40" t="s">
        <v>2106</v>
      </c>
    </row>
    <row r="2055" spans="1:6" ht="12.75">
      <c r="A2055" s="17" t="s">
        <v>2107</v>
      </c>
      <c r="B2055" s="31">
        <v>23521300</v>
      </c>
      <c r="C2055" s="31"/>
      <c r="D2055" s="31">
        <v>28631060</v>
      </c>
      <c r="E2055" s="14"/>
      <c r="F2055" s="14">
        <f>SUM(D2055/B2055)</f>
        <v>1.2172396933842942</v>
      </c>
    </row>
    <row r="2056" spans="1:6" ht="12.75">
      <c r="A2056" s="40" t="s">
        <v>812</v>
      </c>
      <c r="B2056" s="31"/>
      <c r="C2056" s="31"/>
      <c r="D2056" s="31"/>
      <c r="E2056" s="14"/>
      <c r="F2056" s="14"/>
    </row>
    <row r="2057" spans="1:6" ht="12.75">
      <c r="A2057" s="17"/>
      <c r="B2057" s="31"/>
      <c r="C2057" s="31"/>
      <c r="D2057" s="31"/>
      <c r="E2057" s="14"/>
      <c r="F2057" s="14"/>
    </row>
    <row r="2058" spans="1:6" ht="12.75">
      <c r="A2058" s="17"/>
      <c r="B2058" s="17"/>
      <c r="C2058" s="17"/>
      <c r="D2058" s="17"/>
      <c r="E2058" s="14"/>
      <c r="F2058" s="14"/>
    </row>
    <row r="2059" spans="1:6" ht="15.75">
      <c r="A2059" s="23" t="s">
        <v>2567</v>
      </c>
      <c r="B2059" s="37">
        <f>SUM(B2043)</f>
        <v>285537800</v>
      </c>
      <c r="C2059" s="37"/>
      <c r="D2059" s="37">
        <f>SUM(D2043)</f>
        <v>91650297</v>
      </c>
      <c r="E2059" s="10"/>
      <c r="F2059" s="10">
        <f>SUM(D2059/B2059)</f>
        <v>0.3209743053284014</v>
      </c>
    </row>
    <row r="2060" spans="1:6" ht="12.75">
      <c r="A2060" s="17"/>
      <c r="B2060" s="17"/>
      <c r="C2060" s="17"/>
      <c r="D2060" s="17"/>
      <c r="E2060" s="17"/>
      <c r="F2060" s="33"/>
    </row>
    <row r="2063" spans="1:6" ht="12.75">
      <c r="A2063" s="46" t="s">
        <v>2108</v>
      </c>
      <c r="B2063" s="47"/>
      <c r="C2063" s="47"/>
      <c r="D2063" s="47"/>
      <c r="E2063" s="47"/>
      <c r="F2063" s="48"/>
    </row>
    <row r="2064" spans="1:6" ht="12.75">
      <c r="A2064" s="49"/>
      <c r="B2064" s="11"/>
      <c r="C2064" s="11"/>
      <c r="D2064" s="11"/>
      <c r="E2064" s="11"/>
      <c r="F2064" s="45"/>
    </row>
    <row r="2065" spans="1:6" ht="12.75">
      <c r="A2065" s="20" t="s">
        <v>1448</v>
      </c>
      <c r="B2065" s="5">
        <v>2002</v>
      </c>
      <c r="C2065" s="5" t="s">
        <v>1449</v>
      </c>
      <c r="D2065" s="5">
        <v>2002</v>
      </c>
      <c r="E2065" s="20"/>
      <c r="F2065" s="50"/>
    </row>
    <row r="2066" spans="1:6" ht="13.5" thickBot="1">
      <c r="A2066" s="51" t="s">
        <v>1450</v>
      </c>
      <c r="B2066" s="52" t="s">
        <v>1451</v>
      </c>
      <c r="C2066" s="51"/>
      <c r="D2066" s="51" t="s">
        <v>1452</v>
      </c>
      <c r="E2066" s="51"/>
      <c r="F2066" s="53" t="s">
        <v>1453</v>
      </c>
    </row>
    <row r="2067" spans="1:6" ht="12.75">
      <c r="A2067" s="11"/>
      <c r="B2067" s="13"/>
      <c r="C2067" s="13"/>
      <c r="D2067" s="13"/>
      <c r="E2067" s="11"/>
      <c r="F2067" s="11"/>
    </row>
    <row r="2068" spans="1:6" ht="12.75">
      <c r="A2068" s="8" t="s">
        <v>2109</v>
      </c>
      <c r="B2068" s="37">
        <f>SUM(B2069:B2074)</f>
        <v>2364084400</v>
      </c>
      <c r="C2068" s="37"/>
      <c r="D2068" s="37">
        <f>SUM(D2069:D2074)</f>
        <v>511842370</v>
      </c>
      <c r="E2068" s="39"/>
      <c r="F2068" s="10">
        <f aca="true" t="shared" si="64" ref="F2068:F2078">SUM(D2068/B2068)</f>
        <v>0.21650765514124623</v>
      </c>
    </row>
    <row r="2069" spans="1:6" ht="12.75">
      <c r="A2069" s="17" t="s">
        <v>2110</v>
      </c>
      <c r="B2069" s="31">
        <v>651098100</v>
      </c>
      <c r="C2069" s="31"/>
      <c r="D2069" s="31">
        <v>154368930</v>
      </c>
      <c r="E2069" s="17"/>
      <c r="F2069" s="14">
        <f t="shared" si="64"/>
        <v>0.23709012512860966</v>
      </c>
    </row>
    <row r="2070" spans="1:6" ht="12.75">
      <c r="A2070" s="17" t="s">
        <v>2697</v>
      </c>
      <c r="B2070" s="31">
        <v>577505600</v>
      </c>
      <c r="C2070" s="31"/>
      <c r="D2070" s="31">
        <v>125090700</v>
      </c>
      <c r="E2070" s="17"/>
      <c r="F2070" s="14">
        <f t="shared" si="64"/>
        <v>0.2166051723134806</v>
      </c>
    </row>
    <row r="2071" spans="1:6" ht="12.75">
      <c r="A2071" s="17" t="s">
        <v>2111</v>
      </c>
      <c r="B2071" s="31">
        <v>653968400</v>
      </c>
      <c r="C2071" s="31"/>
      <c r="D2071" s="31">
        <v>135323540</v>
      </c>
      <c r="E2071" s="17"/>
      <c r="F2071" s="14">
        <f t="shared" si="64"/>
        <v>0.20692672612315824</v>
      </c>
    </row>
    <row r="2072" spans="1:6" ht="12.75">
      <c r="A2072" s="17" t="s">
        <v>2112</v>
      </c>
      <c r="B2072" s="31">
        <v>321140700</v>
      </c>
      <c r="C2072" s="31"/>
      <c r="D2072" s="31">
        <v>66842210</v>
      </c>
      <c r="E2072" s="17"/>
      <c r="F2072" s="14">
        <f t="shared" si="64"/>
        <v>0.20813995236355903</v>
      </c>
    </row>
    <row r="2073" spans="1:6" ht="12.75">
      <c r="A2073" s="17" t="s">
        <v>2113</v>
      </c>
      <c r="B2073" s="31">
        <v>85522100</v>
      </c>
      <c r="C2073" s="31"/>
      <c r="D2073" s="31">
        <v>15745750</v>
      </c>
      <c r="E2073" s="17"/>
      <c r="F2073" s="14">
        <f t="shared" si="64"/>
        <v>0.18411322921209838</v>
      </c>
    </row>
    <row r="2074" spans="1:6" ht="12.75">
      <c r="A2074" s="17" t="s">
        <v>421</v>
      </c>
      <c r="B2074" s="31">
        <v>74849500</v>
      </c>
      <c r="C2074" s="31"/>
      <c r="D2074" s="31">
        <v>14471240</v>
      </c>
      <c r="E2074" s="17"/>
      <c r="F2074" s="14">
        <f t="shared" si="64"/>
        <v>0.19333783124803772</v>
      </c>
    </row>
    <row r="2075" spans="1:6" ht="12.75">
      <c r="A2075" s="8" t="s">
        <v>2140</v>
      </c>
      <c r="B2075" s="37">
        <f>SUM(B2076:B2078)</f>
        <v>169528100</v>
      </c>
      <c r="C2075" s="37"/>
      <c r="D2075" s="37">
        <f>SUM(D2076:D2078)</f>
        <v>34736880</v>
      </c>
      <c r="E2075" s="39"/>
      <c r="F2075" s="10">
        <f t="shared" si="64"/>
        <v>0.20490337590051444</v>
      </c>
    </row>
    <row r="2076" spans="1:6" ht="12.75">
      <c r="A2076" s="17" t="s">
        <v>2125</v>
      </c>
      <c r="B2076" s="31">
        <v>86066900</v>
      </c>
      <c r="C2076" s="31"/>
      <c r="D2076" s="31">
        <v>14695070</v>
      </c>
      <c r="E2076" s="17"/>
      <c r="F2076" s="14">
        <f t="shared" si="64"/>
        <v>0.17074008707180113</v>
      </c>
    </row>
    <row r="2077" spans="1:6" ht="12.75">
      <c r="A2077" s="17" t="s">
        <v>2126</v>
      </c>
      <c r="B2077" s="31">
        <v>78168300</v>
      </c>
      <c r="C2077" s="31"/>
      <c r="D2077" s="31">
        <v>12805530</v>
      </c>
      <c r="E2077" s="17"/>
      <c r="F2077" s="14">
        <f t="shared" si="64"/>
        <v>0.16381998840962386</v>
      </c>
    </row>
    <row r="2078" spans="1:6" ht="12.75">
      <c r="A2078" s="17" t="s">
        <v>2127</v>
      </c>
      <c r="B2078" s="31">
        <v>5292900</v>
      </c>
      <c r="C2078" s="31"/>
      <c r="D2078" s="31">
        <v>7236280</v>
      </c>
      <c r="E2078" s="17"/>
      <c r="F2078" s="14">
        <f t="shared" si="64"/>
        <v>1.3671673373764854</v>
      </c>
    </row>
    <row r="2079" spans="1:6" ht="12.75">
      <c r="A2079" s="40" t="s">
        <v>2128</v>
      </c>
      <c r="B2079" s="31"/>
      <c r="C2079" s="31"/>
      <c r="D2079" s="31"/>
      <c r="E2079" s="17"/>
      <c r="F2079" s="14"/>
    </row>
    <row r="2080" spans="1:6" ht="12.75">
      <c r="A2080" s="8" t="s">
        <v>2129</v>
      </c>
      <c r="B2080" s="37">
        <f>SUM(B2081:B2082)</f>
        <v>729537600</v>
      </c>
      <c r="C2080" s="37"/>
      <c r="D2080" s="37">
        <f>SUM(D2081:D2082)</f>
        <v>143162870</v>
      </c>
      <c r="E2080" s="39"/>
      <c r="F2080" s="10">
        <f aca="true" t="shared" si="65" ref="F2080:F2094">SUM(D2080/B2080)</f>
        <v>0.196237822423409</v>
      </c>
    </row>
    <row r="2081" spans="1:6" ht="12.75">
      <c r="A2081" s="17" t="s">
        <v>2130</v>
      </c>
      <c r="B2081" s="31">
        <v>581464200</v>
      </c>
      <c r="C2081" s="31"/>
      <c r="D2081" s="31">
        <v>112903720</v>
      </c>
      <c r="E2081" s="17"/>
      <c r="F2081" s="14">
        <f t="shared" si="65"/>
        <v>0.19417140384567097</v>
      </c>
    </row>
    <row r="2082" spans="1:6" ht="12.75">
      <c r="A2082" s="17" t="s">
        <v>2131</v>
      </c>
      <c r="B2082" s="31">
        <v>148073400</v>
      </c>
      <c r="C2082" s="31"/>
      <c r="D2082" s="31">
        <v>30259150</v>
      </c>
      <c r="E2082" s="17"/>
      <c r="F2082" s="14">
        <f t="shared" si="65"/>
        <v>0.2043523684875204</v>
      </c>
    </row>
    <row r="2083" spans="1:6" ht="12.75">
      <c r="A2083" s="8" t="s">
        <v>2132</v>
      </c>
      <c r="B2083" s="37">
        <f>SUM(B2084:B2088)</f>
        <v>660101000</v>
      </c>
      <c r="C2083" s="37"/>
      <c r="D2083" s="37">
        <f>SUM(D2084:D2088)</f>
        <v>118891440</v>
      </c>
      <c r="E2083" s="39"/>
      <c r="F2083" s="10">
        <f t="shared" si="65"/>
        <v>0.1801109830162354</v>
      </c>
    </row>
    <row r="2084" spans="1:6" ht="12.75">
      <c r="A2084" s="17" t="s">
        <v>2133</v>
      </c>
      <c r="B2084" s="31">
        <v>53835600</v>
      </c>
      <c r="C2084" s="31"/>
      <c r="D2084" s="31">
        <v>11376880</v>
      </c>
      <c r="E2084" s="17"/>
      <c r="F2084" s="14">
        <f t="shared" si="65"/>
        <v>0.21132633424722674</v>
      </c>
    </row>
    <row r="2085" spans="1:6" ht="12.75">
      <c r="A2085" s="17" t="s">
        <v>2134</v>
      </c>
      <c r="B2085" s="31">
        <v>216699600</v>
      </c>
      <c r="C2085" s="31"/>
      <c r="D2085" s="31">
        <v>37885590</v>
      </c>
      <c r="E2085" s="17"/>
      <c r="F2085" s="14">
        <f t="shared" si="65"/>
        <v>0.17482999507151836</v>
      </c>
    </row>
    <row r="2086" spans="1:6" ht="12.75">
      <c r="A2086" s="17" t="s">
        <v>2135</v>
      </c>
      <c r="B2086" s="31">
        <v>174335000</v>
      </c>
      <c r="C2086" s="31"/>
      <c r="D2086" s="31">
        <v>30883250</v>
      </c>
      <c r="E2086" s="17"/>
      <c r="F2086" s="14">
        <f t="shared" si="65"/>
        <v>0.17714888002982762</v>
      </c>
    </row>
    <row r="2087" spans="1:6" ht="12.75">
      <c r="A2087" s="17" t="s">
        <v>2136</v>
      </c>
      <c r="B2087" s="31">
        <v>191725400</v>
      </c>
      <c r="C2087" s="31"/>
      <c r="D2087" s="31">
        <v>35908000</v>
      </c>
      <c r="E2087" s="17"/>
      <c r="F2087" s="14">
        <f t="shared" si="65"/>
        <v>0.18728869518592736</v>
      </c>
    </row>
    <row r="2088" spans="1:6" ht="12.75">
      <c r="A2088" s="17" t="s">
        <v>2042</v>
      </c>
      <c r="B2088" s="31">
        <v>23505400</v>
      </c>
      <c r="C2088" s="31"/>
      <c r="D2088" s="31">
        <v>2837720</v>
      </c>
      <c r="E2088" s="17"/>
      <c r="F2088" s="14">
        <f t="shared" si="65"/>
        <v>0.12072630119036477</v>
      </c>
    </row>
    <row r="2089" spans="1:6" ht="12.75">
      <c r="A2089" s="8" t="s">
        <v>2137</v>
      </c>
      <c r="B2089" s="37">
        <f>SUM(B2090:B2094)</f>
        <v>954964400</v>
      </c>
      <c r="C2089" s="37"/>
      <c r="D2089" s="37">
        <f>SUM(D2090:D2094)</f>
        <v>196863080</v>
      </c>
      <c r="E2089" s="39"/>
      <c r="F2089" s="10">
        <f t="shared" si="65"/>
        <v>0.20614703542875526</v>
      </c>
    </row>
    <row r="2090" spans="1:6" ht="12.75">
      <c r="A2090" s="17" t="s">
        <v>2111</v>
      </c>
      <c r="B2090" s="31">
        <v>9657900</v>
      </c>
      <c r="C2090" s="31"/>
      <c r="D2090" s="31">
        <v>2106590</v>
      </c>
      <c r="E2090" s="17"/>
      <c r="F2090" s="14">
        <f t="shared" si="65"/>
        <v>0.2181209165553588</v>
      </c>
    </row>
    <row r="2091" spans="1:6" ht="12.75">
      <c r="A2091" s="17" t="s">
        <v>2138</v>
      </c>
      <c r="B2091" s="31">
        <v>38173700</v>
      </c>
      <c r="C2091" s="31"/>
      <c r="D2091" s="31">
        <v>7758530</v>
      </c>
      <c r="E2091" s="17"/>
      <c r="F2091" s="14">
        <f t="shared" si="65"/>
        <v>0.2032428085304804</v>
      </c>
    </row>
    <row r="2092" spans="1:6" ht="12.75">
      <c r="A2092" s="17" t="s">
        <v>2139</v>
      </c>
      <c r="B2092" s="31">
        <v>181721900</v>
      </c>
      <c r="C2092" s="31"/>
      <c r="D2092" s="31">
        <v>31534570</v>
      </c>
      <c r="E2092" s="17"/>
      <c r="F2092" s="14">
        <f t="shared" si="65"/>
        <v>0.17353202888589653</v>
      </c>
    </row>
    <row r="2093" spans="1:6" ht="12.75">
      <c r="A2093" s="17" t="s">
        <v>2614</v>
      </c>
      <c r="B2093" s="31">
        <v>480458700</v>
      </c>
      <c r="C2093" s="31"/>
      <c r="D2093" s="31">
        <v>99365310</v>
      </c>
      <c r="E2093" s="17"/>
      <c r="F2093" s="14">
        <f t="shared" si="65"/>
        <v>0.20681342641937797</v>
      </c>
    </row>
    <row r="2094" spans="1:6" ht="12.75">
      <c r="A2094" s="17" t="s">
        <v>1268</v>
      </c>
      <c r="B2094" s="31">
        <v>244952200</v>
      </c>
      <c r="C2094" s="31"/>
      <c r="D2094" s="31">
        <v>56098080</v>
      </c>
      <c r="E2094" s="17"/>
      <c r="F2094" s="14">
        <f t="shared" si="65"/>
        <v>0.22901643667621682</v>
      </c>
    </row>
    <row r="2095" spans="1:6" ht="12.75">
      <c r="A2095" s="17"/>
      <c r="B2095" s="31"/>
      <c r="C2095" s="31"/>
      <c r="D2095" s="31"/>
      <c r="E2095" s="17"/>
      <c r="F2095" s="14"/>
    </row>
    <row r="2096" spans="1:6" ht="12.75">
      <c r="A2096" s="17"/>
      <c r="B2096" s="31"/>
      <c r="C2096" s="31"/>
      <c r="D2096" s="31"/>
      <c r="E2096" s="17"/>
      <c r="F2096" s="14"/>
    </row>
    <row r="2097" spans="1:6" ht="15.75">
      <c r="A2097" s="23" t="s">
        <v>2567</v>
      </c>
      <c r="B2097" s="37">
        <f>+B2068+B2075+B2080+B2083+B2089</f>
        <v>4878215500</v>
      </c>
      <c r="C2097" s="37"/>
      <c r="D2097" s="37">
        <f>+D2068+D2075+D2080+D2083+D2089</f>
        <v>1005496640</v>
      </c>
      <c r="E2097" s="39"/>
      <c r="F2097" s="10">
        <f>SUM(D2097/B2097)</f>
        <v>0.20611976654167902</v>
      </c>
    </row>
    <row r="2098" spans="1:6" ht="12.75">
      <c r="A2098" s="17"/>
      <c r="B2098" s="17"/>
      <c r="C2098" s="17"/>
      <c r="D2098" s="17"/>
      <c r="E2098" s="17"/>
      <c r="F2098" s="14"/>
    </row>
    <row r="2100" spans="1:5" ht="12.75">
      <c r="A2100" s="17" t="s">
        <v>1269</v>
      </c>
      <c r="B2100" s="17" t="s">
        <v>1270</v>
      </c>
      <c r="C2100" s="17"/>
      <c r="D2100" s="17"/>
      <c r="E2100" s="38" t="s">
        <v>1271</v>
      </c>
    </row>
    <row r="2101" spans="1:5" ht="12.75">
      <c r="A2101" s="17" t="s">
        <v>1272</v>
      </c>
      <c r="B2101" s="17" t="s">
        <v>1270</v>
      </c>
      <c r="C2101" s="17"/>
      <c r="D2101" s="17"/>
      <c r="E2101" s="38" t="s">
        <v>1271</v>
      </c>
    </row>
    <row r="2102" spans="1:5" ht="12.75">
      <c r="A2102" s="17" t="s">
        <v>1273</v>
      </c>
      <c r="B2102" s="17" t="s">
        <v>1270</v>
      </c>
      <c r="C2102" s="17"/>
      <c r="D2102" s="17"/>
      <c r="E2102" s="38" t="s">
        <v>1271</v>
      </c>
    </row>
    <row r="2106" spans="1:6" ht="12.75">
      <c r="A2106" s="46" t="s">
        <v>1274</v>
      </c>
      <c r="B2106" s="47"/>
      <c r="C2106" s="47"/>
      <c r="D2106" s="47"/>
      <c r="E2106" s="47"/>
      <c r="F2106" s="48"/>
    </row>
    <row r="2107" spans="1:6" ht="12.75">
      <c r="A2107" s="49"/>
      <c r="B2107" s="11"/>
      <c r="C2107" s="11"/>
      <c r="D2107" s="11"/>
      <c r="E2107" s="11"/>
      <c r="F2107" s="45"/>
    </row>
    <row r="2108" spans="1:6" ht="12.75">
      <c r="A2108" s="20" t="s">
        <v>1448</v>
      </c>
      <c r="B2108" s="5">
        <v>2002</v>
      </c>
      <c r="C2108" s="5" t="s">
        <v>1449</v>
      </c>
      <c r="D2108" s="5">
        <v>2002</v>
      </c>
      <c r="E2108" s="20"/>
      <c r="F2108" s="50"/>
    </row>
    <row r="2109" spans="1:6" ht="13.5" thickBot="1">
      <c r="A2109" s="51" t="s">
        <v>1450</v>
      </c>
      <c r="B2109" s="52" t="s">
        <v>1451</v>
      </c>
      <c r="C2109" s="51"/>
      <c r="D2109" s="51" t="s">
        <v>1452</v>
      </c>
      <c r="E2109" s="51"/>
      <c r="F2109" s="53" t="s">
        <v>1453</v>
      </c>
    </row>
    <row r="2110" spans="1:6" ht="12.75">
      <c r="A2110" s="11"/>
      <c r="B2110" s="13"/>
      <c r="C2110" s="13"/>
      <c r="D2110" s="13"/>
      <c r="E2110" s="11"/>
      <c r="F2110" s="11"/>
    </row>
    <row r="2111" spans="1:6" ht="12.75">
      <c r="A2111" s="8" t="s">
        <v>1275</v>
      </c>
      <c r="B2111" s="37">
        <f>SUM(B2112:B2115)</f>
        <v>179401700</v>
      </c>
      <c r="C2111" s="37"/>
      <c r="D2111" s="37">
        <f>SUM(D2112:D2115)</f>
        <v>142723390</v>
      </c>
      <c r="E2111" s="39"/>
      <c r="F2111" s="10">
        <f aca="true" t="shared" si="66" ref="F2111:F2126">SUM(D2111/B2111)</f>
        <v>0.7955520488378872</v>
      </c>
    </row>
    <row r="2112" spans="1:6" ht="12.75">
      <c r="A2112" s="17" t="s">
        <v>1276</v>
      </c>
      <c r="B2112" s="31">
        <v>68304700</v>
      </c>
      <c r="C2112" s="31"/>
      <c r="D2112" s="31">
        <v>55475890</v>
      </c>
      <c r="E2112" s="33"/>
      <c r="F2112" s="14">
        <f t="shared" si="66"/>
        <v>0.8121826170087856</v>
      </c>
    </row>
    <row r="2113" spans="1:6" ht="12.75">
      <c r="A2113" s="17" t="s">
        <v>1277</v>
      </c>
      <c r="B2113" s="31">
        <v>37030700</v>
      </c>
      <c r="C2113" s="31"/>
      <c r="D2113" s="31">
        <v>30543120</v>
      </c>
      <c r="E2113" s="33"/>
      <c r="F2113" s="14">
        <f t="shared" si="66"/>
        <v>0.8248053641978143</v>
      </c>
    </row>
    <row r="2114" spans="1:6" ht="12.75">
      <c r="A2114" s="17" t="s">
        <v>1278</v>
      </c>
      <c r="B2114" s="31">
        <v>31846000</v>
      </c>
      <c r="C2114" s="31"/>
      <c r="D2114" s="31">
        <v>24427590</v>
      </c>
      <c r="E2114" s="33"/>
      <c r="F2114" s="14">
        <f t="shared" si="66"/>
        <v>0.7670536331093387</v>
      </c>
    </row>
    <row r="2115" spans="1:6" ht="12.75">
      <c r="A2115" s="17" t="s">
        <v>2770</v>
      </c>
      <c r="B2115" s="31">
        <v>42220300</v>
      </c>
      <c r="C2115" s="31"/>
      <c r="D2115" s="31">
        <v>32276790</v>
      </c>
      <c r="E2115" s="33"/>
      <c r="F2115" s="14">
        <f t="shared" si="66"/>
        <v>0.7644850936634747</v>
      </c>
    </row>
    <row r="2116" spans="1:6" ht="12.75">
      <c r="A2116" s="8" t="s">
        <v>1279</v>
      </c>
      <c r="B2116" s="37">
        <f>SUM(B2117:B2119)</f>
        <v>73047100</v>
      </c>
      <c r="C2116" s="37"/>
      <c r="D2116" s="37">
        <f>SUM(D2117:D2119)</f>
        <v>58370520</v>
      </c>
      <c r="E2116" s="39"/>
      <c r="F2116" s="10">
        <f t="shared" si="66"/>
        <v>0.7990805932063011</v>
      </c>
    </row>
    <row r="2117" spans="1:6" ht="12.75">
      <c r="A2117" s="17" t="s">
        <v>1280</v>
      </c>
      <c r="B2117" s="31">
        <v>30442000</v>
      </c>
      <c r="C2117" s="31"/>
      <c r="D2117" s="31">
        <v>23574910</v>
      </c>
      <c r="E2117" s="33"/>
      <c r="F2117" s="14">
        <f t="shared" si="66"/>
        <v>0.774420537415413</v>
      </c>
    </row>
    <row r="2118" spans="1:6" ht="12.75">
      <c r="A2118" s="17" t="s">
        <v>310</v>
      </c>
      <c r="B2118" s="31">
        <v>30523900</v>
      </c>
      <c r="C2118" s="31"/>
      <c r="D2118" s="31">
        <v>24024570</v>
      </c>
      <c r="E2118" s="33"/>
      <c r="F2118" s="14">
        <f t="shared" si="66"/>
        <v>0.7870740632750075</v>
      </c>
    </row>
    <row r="2119" spans="1:6" ht="12.75">
      <c r="A2119" s="17" t="s">
        <v>2084</v>
      </c>
      <c r="B2119" s="31">
        <v>12081200</v>
      </c>
      <c r="C2119" s="31"/>
      <c r="D2119" s="31">
        <v>10771040</v>
      </c>
      <c r="E2119" s="33"/>
      <c r="F2119" s="14">
        <f t="shared" si="66"/>
        <v>0.8915538191570374</v>
      </c>
    </row>
    <row r="2120" spans="1:6" ht="12.75">
      <c r="A2120" s="8" t="s">
        <v>1281</v>
      </c>
      <c r="B2120" s="37">
        <f>SUM(B2121:B2126)</f>
        <v>139921800</v>
      </c>
      <c r="C2120" s="37"/>
      <c r="D2120" s="37">
        <f>SUM(D2121:D2126)</f>
        <v>116030470</v>
      </c>
      <c r="E2120" s="39"/>
      <c r="F2120" s="10">
        <f t="shared" si="66"/>
        <v>0.8292522680525837</v>
      </c>
    </row>
    <row r="2121" spans="1:6" ht="12.75">
      <c r="A2121" s="17" t="s">
        <v>1282</v>
      </c>
      <c r="B2121" s="31">
        <v>33778700</v>
      </c>
      <c r="C2121" s="31"/>
      <c r="D2121" s="31">
        <v>28829900</v>
      </c>
      <c r="E2121" s="33"/>
      <c r="F2121" s="14">
        <f t="shared" si="66"/>
        <v>0.8534934736979221</v>
      </c>
    </row>
    <row r="2122" spans="1:6" ht="12.75">
      <c r="A2122" s="17" t="s">
        <v>2594</v>
      </c>
      <c r="B2122" s="31">
        <v>35084800</v>
      </c>
      <c r="C2122" s="31"/>
      <c r="D2122" s="31">
        <v>31923800</v>
      </c>
      <c r="E2122" s="33"/>
      <c r="F2122" s="14">
        <f t="shared" si="66"/>
        <v>0.9099040040131339</v>
      </c>
    </row>
    <row r="2123" spans="1:6" ht="12.75">
      <c r="A2123" s="17" t="s">
        <v>1283</v>
      </c>
      <c r="B2123" s="31">
        <v>24447200</v>
      </c>
      <c r="C2123" s="31"/>
      <c r="D2123" s="31">
        <v>19818830</v>
      </c>
      <c r="E2123" s="33"/>
      <c r="F2123" s="14">
        <f t="shared" si="66"/>
        <v>0.8106789325566937</v>
      </c>
    </row>
    <row r="2124" spans="1:6" ht="12.75">
      <c r="A2124" s="17" t="s">
        <v>1284</v>
      </c>
      <c r="B2124" s="31">
        <v>28437700</v>
      </c>
      <c r="C2124" s="31"/>
      <c r="D2124" s="31">
        <v>21229380</v>
      </c>
      <c r="E2124" s="33"/>
      <c r="F2124" s="14">
        <f t="shared" si="66"/>
        <v>0.7465223980842333</v>
      </c>
    </row>
    <row r="2125" spans="1:6" ht="12.75">
      <c r="A2125" s="17" t="s">
        <v>1058</v>
      </c>
      <c r="B2125" s="31">
        <v>16794700</v>
      </c>
      <c r="C2125" s="31"/>
      <c r="D2125" s="31">
        <v>12998270</v>
      </c>
      <c r="E2125" s="33"/>
      <c r="F2125" s="14">
        <f t="shared" si="66"/>
        <v>0.773950710640857</v>
      </c>
    </row>
    <row r="2126" spans="1:6" ht="12.75">
      <c r="A2126" s="17" t="s">
        <v>1285</v>
      </c>
      <c r="B2126" s="31">
        <v>1378700</v>
      </c>
      <c r="C2126" s="31"/>
      <c r="D2126" s="31">
        <v>1230290</v>
      </c>
      <c r="E2126" s="33"/>
      <c r="F2126" s="14">
        <f t="shared" si="66"/>
        <v>0.8923551171393341</v>
      </c>
    </row>
    <row r="2127" spans="1:6" ht="12.75">
      <c r="A2127" s="17"/>
      <c r="B2127" s="31"/>
      <c r="C2127" s="31"/>
      <c r="D2127" s="31"/>
      <c r="E2127" s="33"/>
      <c r="F2127" s="14"/>
    </row>
    <row r="2128" spans="1:6" ht="12.75">
      <c r="A2128" s="17"/>
      <c r="B2128" s="17"/>
      <c r="C2128" s="17"/>
      <c r="D2128" s="17"/>
      <c r="E2128" s="33"/>
      <c r="F2128" s="14"/>
    </row>
    <row r="2129" spans="1:6" ht="15.75">
      <c r="A2129" s="23" t="s">
        <v>2567</v>
      </c>
      <c r="B2129" s="37">
        <f>+B2111+B2116+B2120</f>
        <v>392370600</v>
      </c>
      <c r="C2129" s="37"/>
      <c r="D2129" s="37">
        <f>+D2111+D2116+D2120</f>
        <v>317124380</v>
      </c>
      <c r="E2129" s="39"/>
      <c r="F2129" s="10">
        <f>SUM(D2129/B2129)</f>
        <v>0.8082266612228337</v>
      </c>
    </row>
    <row r="2130" spans="1:6" ht="12.75">
      <c r="A2130" s="17"/>
      <c r="B2130" s="17"/>
      <c r="C2130" s="17"/>
      <c r="D2130" s="17"/>
      <c r="E2130" s="33"/>
      <c r="F2130" s="33"/>
    </row>
    <row r="2133" spans="1:6" ht="12.75">
      <c r="A2133" s="46" t="s">
        <v>1286</v>
      </c>
      <c r="B2133" s="47"/>
      <c r="C2133" s="47"/>
      <c r="D2133" s="47"/>
      <c r="E2133" s="47"/>
      <c r="F2133" s="48"/>
    </row>
    <row r="2134" spans="1:6" ht="12.75">
      <c r="A2134" s="49"/>
      <c r="B2134" s="11"/>
      <c r="C2134" s="11"/>
      <c r="D2134" s="11"/>
      <c r="E2134" s="11"/>
      <c r="F2134" s="45"/>
    </row>
    <row r="2135" spans="1:6" ht="12.75">
      <c r="A2135" s="20" t="s">
        <v>1448</v>
      </c>
      <c r="B2135" s="5">
        <v>2002</v>
      </c>
      <c r="C2135" s="5" t="s">
        <v>1449</v>
      </c>
      <c r="D2135" s="5">
        <v>2002</v>
      </c>
      <c r="E2135" s="20"/>
      <c r="F2135" s="50"/>
    </row>
    <row r="2136" spans="1:6" ht="13.5" thickBot="1">
      <c r="A2136" s="51" t="s">
        <v>1450</v>
      </c>
      <c r="B2136" s="52" t="s">
        <v>1451</v>
      </c>
      <c r="C2136" s="51"/>
      <c r="D2136" s="51" t="s">
        <v>1452</v>
      </c>
      <c r="E2136" s="51"/>
      <c r="F2136" s="53" t="s">
        <v>1453</v>
      </c>
    </row>
    <row r="2137" spans="1:6" ht="12.75">
      <c r="A2137" s="11"/>
      <c r="B2137" s="13"/>
      <c r="C2137" s="13"/>
      <c r="D2137" s="13"/>
      <c r="E2137" s="11"/>
      <c r="F2137" s="45"/>
    </row>
    <row r="2138" spans="1:6" ht="12.75">
      <c r="A2138" s="8" t="s">
        <v>1287</v>
      </c>
      <c r="B2138" s="37">
        <f>SUM(B2139:B2140)</f>
        <v>124463100</v>
      </c>
      <c r="C2138" s="37"/>
      <c r="D2138" s="37">
        <f>SUM(D2139:D2140)</f>
        <v>34590630</v>
      </c>
      <c r="E2138" s="39"/>
      <c r="F2138" s="10">
        <f aca="true" t="shared" si="67" ref="F2138:F2168">SUM(D2138/B2138)</f>
        <v>0.2779187566435353</v>
      </c>
    </row>
    <row r="2139" spans="1:6" ht="12.75">
      <c r="A2139" s="17" t="s">
        <v>1288</v>
      </c>
      <c r="B2139" s="31">
        <v>9010700</v>
      </c>
      <c r="C2139" s="31"/>
      <c r="D2139" s="31">
        <v>2946860</v>
      </c>
      <c r="E2139" s="17"/>
      <c r="F2139" s="14">
        <f t="shared" si="67"/>
        <v>0.3270400745780017</v>
      </c>
    </row>
    <row r="2140" spans="1:6" ht="12.75">
      <c r="A2140" s="17" t="s">
        <v>1289</v>
      </c>
      <c r="B2140" s="31">
        <v>115452400</v>
      </c>
      <c r="C2140" s="31"/>
      <c r="D2140" s="31">
        <v>31643770</v>
      </c>
      <c r="E2140" s="17"/>
      <c r="F2140" s="14">
        <f t="shared" si="67"/>
        <v>0.2740849908706965</v>
      </c>
    </row>
    <row r="2141" spans="1:6" ht="12.75">
      <c r="A2141" s="8" t="s">
        <v>1290</v>
      </c>
      <c r="B2141" s="37">
        <f>SUM(B2142:B2147)</f>
        <v>444196700</v>
      </c>
      <c r="C2141" s="37"/>
      <c r="D2141" s="37">
        <f>SUM(D2142:D2147)</f>
        <v>116158909</v>
      </c>
      <c r="E2141" s="39"/>
      <c r="F2141" s="10">
        <f t="shared" si="67"/>
        <v>0.2615033137346585</v>
      </c>
    </row>
    <row r="2142" spans="1:6" ht="12.75">
      <c r="A2142" s="17" t="s">
        <v>2687</v>
      </c>
      <c r="B2142" s="31">
        <v>199608800</v>
      </c>
      <c r="C2142" s="31"/>
      <c r="D2142" s="31">
        <v>51861670</v>
      </c>
      <c r="E2142" s="17"/>
      <c r="F2142" s="14">
        <f t="shared" si="67"/>
        <v>0.2598165511740965</v>
      </c>
    </row>
    <row r="2143" spans="1:6" ht="12.75">
      <c r="A2143" s="17" t="s">
        <v>2818</v>
      </c>
      <c r="B2143" s="31">
        <v>36526800</v>
      </c>
      <c r="C2143" s="31"/>
      <c r="D2143" s="31">
        <v>9755420</v>
      </c>
      <c r="E2143" s="17"/>
      <c r="F2143" s="14">
        <f t="shared" si="67"/>
        <v>0.2670756814174798</v>
      </c>
    </row>
    <row r="2144" spans="1:6" ht="12.75">
      <c r="A2144" s="17" t="s">
        <v>2614</v>
      </c>
      <c r="B2144" s="31">
        <v>40543800</v>
      </c>
      <c r="C2144" s="31"/>
      <c r="D2144" s="31">
        <v>8908224</v>
      </c>
      <c r="E2144" s="17"/>
      <c r="F2144" s="14">
        <f t="shared" si="67"/>
        <v>0.2197185266304589</v>
      </c>
    </row>
    <row r="2145" spans="1:6" ht="12.75">
      <c r="A2145" s="17" t="s">
        <v>1291</v>
      </c>
      <c r="B2145" s="31">
        <v>55473700</v>
      </c>
      <c r="C2145" s="31"/>
      <c r="D2145" s="31">
        <v>16343175</v>
      </c>
      <c r="E2145" s="17"/>
      <c r="F2145" s="14">
        <f t="shared" si="67"/>
        <v>0.2946112301865569</v>
      </c>
    </row>
    <row r="2146" spans="1:6" ht="12.75">
      <c r="A2146" s="17" t="s">
        <v>2615</v>
      </c>
      <c r="B2146" s="31">
        <v>63718400</v>
      </c>
      <c r="C2146" s="31"/>
      <c r="D2146" s="31">
        <v>15959375</v>
      </c>
      <c r="E2146" s="17"/>
      <c r="F2146" s="14">
        <f t="shared" si="67"/>
        <v>0.25046729045299315</v>
      </c>
    </row>
    <row r="2147" spans="1:6" ht="12.75">
      <c r="A2147" s="17" t="s">
        <v>1292</v>
      </c>
      <c r="B2147" s="31">
        <v>48325200</v>
      </c>
      <c r="C2147" s="31"/>
      <c r="D2147" s="31">
        <v>13331045</v>
      </c>
      <c r="E2147" s="17"/>
      <c r="F2147" s="14">
        <f t="shared" si="67"/>
        <v>0.2758611449099021</v>
      </c>
    </row>
    <row r="2148" spans="1:6" ht="12.75">
      <c r="A2148" s="8" t="s">
        <v>1293</v>
      </c>
      <c r="B2148" s="37">
        <f>SUM(B2149:B2153)</f>
        <v>120943800</v>
      </c>
      <c r="C2148" s="37"/>
      <c r="D2148" s="37">
        <f>SUM(D2149:D2153)</f>
        <v>32928330</v>
      </c>
      <c r="E2148" s="39"/>
      <c r="F2148" s="10">
        <f t="shared" si="67"/>
        <v>0.27226141397905473</v>
      </c>
    </row>
    <row r="2149" spans="1:6" ht="12.75">
      <c r="A2149" s="17" t="s">
        <v>1294</v>
      </c>
      <c r="B2149" s="31">
        <v>2944800</v>
      </c>
      <c r="C2149" s="31"/>
      <c r="D2149" s="31">
        <v>821855</v>
      </c>
      <c r="E2149" s="17"/>
      <c r="F2149" s="14">
        <f t="shared" si="67"/>
        <v>0.27908686498234175</v>
      </c>
    </row>
    <row r="2150" spans="1:6" ht="12.75">
      <c r="A2150" s="17" t="s">
        <v>1677</v>
      </c>
      <c r="B2150" s="31">
        <v>5059400</v>
      </c>
      <c r="C2150" s="31"/>
      <c r="D2150" s="31">
        <v>1536550</v>
      </c>
      <c r="E2150" s="17"/>
      <c r="F2150" s="14">
        <f t="shared" si="67"/>
        <v>0.30370202000237184</v>
      </c>
    </row>
    <row r="2151" spans="1:6" ht="12.75">
      <c r="A2151" s="17" t="s">
        <v>2846</v>
      </c>
      <c r="B2151" s="31">
        <v>63808300</v>
      </c>
      <c r="C2151" s="31"/>
      <c r="D2151" s="31">
        <v>17615685</v>
      </c>
      <c r="E2151" s="17"/>
      <c r="F2151" s="14">
        <f t="shared" si="67"/>
        <v>0.2760720000376127</v>
      </c>
    </row>
    <row r="2152" spans="1:6" ht="12.75">
      <c r="A2152" s="17" t="s">
        <v>1295</v>
      </c>
      <c r="B2152" s="31">
        <v>41364800</v>
      </c>
      <c r="C2152" s="31"/>
      <c r="D2152" s="31">
        <v>10798305</v>
      </c>
      <c r="E2152" s="17"/>
      <c r="F2152" s="14">
        <f t="shared" si="67"/>
        <v>0.26105057923645225</v>
      </c>
    </row>
    <row r="2153" spans="1:6" ht="12.75">
      <c r="A2153" s="17" t="s">
        <v>1296</v>
      </c>
      <c r="B2153" s="31">
        <v>7766500</v>
      </c>
      <c r="C2153" s="31"/>
      <c r="D2153" s="31">
        <v>2155935</v>
      </c>
      <c r="E2153" s="17"/>
      <c r="F2153" s="14">
        <f t="shared" si="67"/>
        <v>0.2775941543809953</v>
      </c>
    </row>
    <row r="2154" spans="1:6" ht="12.75">
      <c r="A2154" s="8" t="s">
        <v>1297</v>
      </c>
      <c r="B2154" s="37">
        <f>SUM(B2155:B2158)</f>
        <v>140091000</v>
      </c>
      <c r="C2154" s="37"/>
      <c r="D2154" s="37">
        <f>SUM(D2155:D2158)</f>
        <v>45286150</v>
      </c>
      <c r="E2154" s="39"/>
      <c r="F2154" s="10">
        <f t="shared" si="67"/>
        <v>0.32326237945335534</v>
      </c>
    </row>
    <row r="2155" spans="1:6" ht="12.75">
      <c r="A2155" s="17" t="s">
        <v>1298</v>
      </c>
      <c r="B2155" s="31">
        <v>35719600</v>
      </c>
      <c r="C2155" s="31"/>
      <c r="D2155" s="31">
        <v>11044615</v>
      </c>
      <c r="E2155" s="17"/>
      <c r="F2155" s="14">
        <f t="shared" si="67"/>
        <v>0.30920321056226835</v>
      </c>
    </row>
    <row r="2156" spans="1:6" ht="12.75">
      <c r="A2156" s="17" t="s">
        <v>2697</v>
      </c>
      <c r="B2156" s="31">
        <v>16700600</v>
      </c>
      <c r="C2156" s="31"/>
      <c r="D2156" s="31">
        <v>4306700</v>
      </c>
      <c r="E2156" s="17"/>
      <c r="F2156" s="14">
        <f t="shared" si="67"/>
        <v>0.25787696250434117</v>
      </c>
    </row>
    <row r="2157" spans="1:6" ht="12.75">
      <c r="A2157" s="17" t="s">
        <v>3008</v>
      </c>
      <c r="B2157" s="31">
        <v>3100500</v>
      </c>
      <c r="C2157" s="31"/>
      <c r="D2157" s="31">
        <v>987930</v>
      </c>
      <c r="E2157" s="17"/>
      <c r="F2157" s="14">
        <f t="shared" si="67"/>
        <v>0.3186357039187228</v>
      </c>
    </row>
    <row r="2158" spans="1:6" ht="12.75">
      <c r="A2158" s="17" t="s">
        <v>3009</v>
      </c>
      <c r="B2158" s="31">
        <v>84570300</v>
      </c>
      <c r="C2158" s="31"/>
      <c r="D2158" s="31">
        <v>28946905</v>
      </c>
      <c r="E2158" s="17"/>
      <c r="F2158" s="14">
        <f t="shared" si="67"/>
        <v>0.34228216052207455</v>
      </c>
    </row>
    <row r="2159" spans="1:6" ht="12.75">
      <c r="A2159" s="8" t="s">
        <v>1303</v>
      </c>
      <c r="B2159" s="37">
        <f>SUM(B2160:B2168)</f>
        <v>363584100</v>
      </c>
      <c r="C2159" s="37"/>
      <c r="D2159" s="37">
        <f>SUM(D2160:D2168)</f>
        <v>100033825</v>
      </c>
      <c r="E2159" s="39"/>
      <c r="F2159" s="10">
        <f t="shared" si="67"/>
        <v>0.275132562177499</v>
      </c>
    </row>
    <row r="2160" spans="1:6" ht="12.75">
      <c r="A2160" s="17" t="s">
        <v>1648</v>
      </c>
      <c r="B2160" s="31">
        <v>22707200</v>
      </c>
      <c r="C2160" s="31"/>
      <c r="D2160" s="31">
        <v>6001975</v>
      </c>
      <c r="E2160" s="17"/>
      <c r="F2160" s="14">
        <f t="shared" si="67"/>
        <v>0.2643203477311161</v>
      </c>
    </row>
    <row r="2161" spans="1:6" ht="12.75">
      <c r="A2161" s="17" t="s">
        <v>982</v>
      </c>
      <c r="B2161" s="31">
        <v>70490800</v>
      </c>
      <c r="C2161" s="31"/>
      <c r="D2161" s="31">
        <v>19599095</v>
      </c>
      <c r="E2161" s="17"/>
      <c r="F2161" s="14">
        <f t="shared" si="67"/>
        <v>0.2780376304425542</v>
      </c>
    </row>
    <row r="2162" spans="1:6" ht="12.75">
      <c r="A2162" s="17" t="s">
        <v>1304</v>
      </c>
      <c r="B2162" s="31">
        <v>9832600</v>
      </c>
      <c r="C2162" s="31"/>
      <c r="D2162" s="31">
        <v>3215585</v>
      </c>
      <c r="E2162" s="17"/>
      <c r="F2162" s="14">
        <f t="shared" si="67"/>
        <v>0.32703303297195047</v>
      </c>
    </row>
    <row r="2163" spans="1:6" ht="12.75">
      <c r="A2163" s="17" t="s">
        <v>1305</v>
      </c>
      <c r="B2163" s="31">
        <v>24458800</v>
      </c>
      <c r="C2163" s="31"/>
      <c r="D2163" s="31">
        <v>6154675</v>
      </c>
      <c r="E2163" s="17"/>
      <c r="F2163" s="14">
        <f t="shared" si="67"/>
        <v>0.2516343810816557</v>
      </c>
    </row>
    <row r="2164" spans="1:6" ht="12.75">
      <c r="A2164" s="17" t="s">
        <v>1306</v>
      </c>
      <c r="B2164" s="31">
        <v>4774900</v>
      </c>
      <c r="C2164" s="31"/>
      <c r="D2164" s="31">
        <v>1976150</v>
      </c>
      <c r="E2164" s="17"/>
      <c r="F2164" s="14">
        <f t="shared" si="67"/>
        <v>0.4138620704098515</v>
      </c>
    </row>
    <row r="2165" spans="1:6" ht="12.75">
      <c r="A2165" s="17" t="s">
        <v>458</v>
      </c>
      <c r="B2165" s="31">
        <v>38851500</v>
      </c>
      <c r="C2165" s="31"/>
      <c r="D2165" s="31">
        <v>10412750</v>
      </c>
      <c r="E2165" s="17"/>
      <c r="F2165" s="14">
        <f t="shared" si="67"/>
        <v>0.26801410498951134</v>
      </c>
    </row>
    <row r="2166" spans="1:6" ht="12.75">
      <c r="A2166" s="17" t="s">
        <v>1766</v>
      </c>
      <c r="B2166" s="31">
        <v>79818900</v>
      </c>
      <c r="C2166" s="31"/>
      <c r="D2166" s="31">
        <v>18568400</v>
      </c>
      <c r="E2166" s="17"/>
      <c r="F2166" s="14">
        <f t="shared" si="67"/>
        <v>0.2326316198293888</v>
      </c>
    </row>
    <row r="2167" spans="1:6" ht="12.75">
      <c r="A2167" s="17" t="s">
        <v>1307</v>
      </c>
      <c r="B2167" s="31">
        <v>101078000</v>
      </c>
      <c r="C2167" s="31"/>
      <c r="D2167" s="31">
        <v>30757395</v>
      </c>
      <c r="E2167" s="17"/>
      <c r="F2167" s="14">
        <f t="shared" si="67"/>
        <v>0.3042936642988583</v>
      </c>
    </row>
    <row r="2168" spans="1:6" ht="12.75">
      <c r="A2168" s="17" t="s">
        <v>354</v>
      </c>
      <c r="B2168" s="31">
        <v>11571400</v>
      </c>
      <c r="C2168" s="31"/>
      <c r="D2168" s="31">
        <v>3347800</v>
      </c>
      <c r="E2168" s="17"/>
      <c r="F2168" s="14">
        <f t="shared" si="67"/>
        <v>0.2893167637450957</v>
      </c>
    </row>
    <row r="2169" spans="1:6" ht="12.75">
      <c r="A2169" s="17"/>
      <c r="B2169" s="31"/>
      <c r="C2169" s="31"/>
      <c r="D2169" s="31"/>
      <c r="E2169" s="17"/>
      <c r="F2169" s="14"/>
    </row>
    <row r="2170" spans="1:6" ht="12.75">
      <c r="A2170" s="17"/>
      <c r="B2170" s="17"/>
      <c r="C2170" s="17"/>
      <c r="D2170" s="17"/>
      <c r="E2170" s="17"/>
      <c r="F2170" s="14"/>
    </row>
    <row r="2171" spans="1:6" ht="15.75">
      <c r="A2171" s="23" t="s">
        <v>2567</v>
      </c>
      <c r="B2171" s="37">
        <f>+B2138+B2141+B2148+B2154+B2159</f>
        <v>1193278700</v>
      </c>
      <c r="C2171" s="37"/>
      <c r="D2171" s="37">
        <f>+D2138+D2141+D2148+D2154+D2159</f>
        <v>328997844</v>
      </c>
      <c r="E2171" s="39"/>
      <c r="F2171" s="10">
        <f>SUM(D2171/B2171)</f>
        <v>0.27570913986816326</v>
      </c>
    </row>
    <row r="2172" spans="1:6" ht="12.75">
      <c r="A2172" s="17"/>
      <c r="B2172" s="17"/>
      <c r="C2172" s="17"/>
      <c r="D2172" s="17"/>
      <c r="E2172" s="17"/>
      <c r="F2172" s="33"/>
    </row>
    <row r="2175" spans="1:6" ht="12.75">
      <c r="A2175" s="46" t="s">
        <v>1308</v>
      </c>
      <c r="B2175" s="47"/>
      <c r="C2175" s="47"/>
      <c r="D2175" s="47"/>
      <c r="E2175" s="47"/>
      <c r="F2175" s="48"/>
    </row>
    <row r="2176" spans="1:6" ht="12.75">
      <c r="A2176" s="49"/>
      <c r="B2176" s="11"/>
      <c r="C2176" s="11"/>
      <c r="D2176" s="11"/>
      <c r="E2176" s="11"/>
      <c r="F2176" s="45"/>
    </row>
    <row r="2177" spans="1:6" ht="12.75">
      <c r="A2177" s="20" t="s">
        <v>1448</v>
      </c>
      <c r="B2177" s="5">
        <v>2002</v>
      </c>
      <c r="C2177" s="5" t="s">
        <v>1449</v>
      </c>
      <c r="D2177" s="5">
        <v>2002</v>
      </c>
      <c r="E2177" s="20"/>
      <c r="F2177" s="50"/>
    </row>
    <row r="2178" spans="1:6" ht="13.5" thickBot="1">
      <c r="A2178" s="51" t="s">
        <v>1450</v>
      </c>
      <c r="B2178" s="52" t="s">
        <v>1451</v>
      </c>
      <c r="C2178" s="51"/>
      <c r="D2178" s="51" t="s">
        <v>1452</v>
      </c>
      <c r="E2178" s="51"/>
      <c r="F2178" s="53" t="s">
        <v>1453</v>
      </c>
    </row>
    <row r="2179" spans="1:6" ht="12.75">
      <c r="A2179" s="11"/>
      <c r="B2179" s="13"/>
      <c r="C2179" s="13"/>
      <c r="D2179" s="13"/>
      <c r="E2179" s="11"/>
      <c r="F2179" s="11"/>
    </row>
    <row r="2180" spans="1:6" ht="12.75">
      <c r="A2180" s="8" t="s">
        <v>1309</v>
      </c>
      <c r="B2180" s="37">
        <f>SUM(B2181:B2193)</f>
        <v>488242600</v>
      </c>
      <c r="C2180" s="37"/>
      <c r="D2180" s="37">
        <f>SUM(D2181:D2193)</f>
        <v>106536280</v>
      </c>
      <c r="E2180" s="39"/>
      <c r="F2180" s="10">
        <f aca="true" t="shared" si="68" ref="F2180:F2209">SUM(D2180/B2180)</f>
        <v>0.2182035733874922</v>
      </c>
    </row>
    <row r="2181" spans="1:6" ht="12.75">
      <c r="A2181" s="17" t="s">
        <v>437</v>
      </c>
      <c r="B2181" s="31">
        <v>26870700</v>
      </c>
      <c r="C2181" s="31"/>
      <c r="D2181" s="31">
        <v>6060320</v>
      </c>
      <c r="E2181" s="17"/>
      <c r="F2181" s="14">
        <f t="shared" si="68"/>
        <v>0.22553636488814954</v>
      </c>
    </row>
    <row r="2182" spans="1:6" ht="12.75">
      <c r="A2182" s="17" t="s">
        <v>1310</v>
      </c>
      <c r="B2182" s="31">
        <v>29819200</v>
      </c>
      <c r="C2182" s="31"/>
      <c r="D2182" s="31">
        <v>6535080</v>
      </c>
      <c r="E2182" s="17"/>
      <c r="F2182" s="14">
        <f t="shared" si="68"/>
        <v>0.21915678489027204</v>
      </c>
    </row>
    <row r="2183" spans="1:6" ht="12.75">
      <c r="A2183" s="17" t="s">
        <v>1311</v>
      </c>
      <c r="B2183" s="31">
        <v>129869900</v>
      </c>
      <c r="C2183" s="31"/>
      <c r="D2183" s="31">
        <v>29605040</v>
      </c>
      <c r="E2183" s="17"/>
      <c r="F2183" s="14">
        <f t="shared" si="68"/>
        <v>0.22795921148780432</v>
      </c>
    </row>
    <row r="2184" spans="1:6" ht="12.75">
      <c r="A2184" s="17" t="s">
        <v>458</v>
      </c>
      <c r="B2184" s="31">
        <v>41698100</v>
      </c>
      <c r="C2184" s="31"/>
      <c r="D2184" s="31">
        <v>7221040</v>
      </c>
      <c r="E2184" s="17"/>
      <c r="F2184" s="14">
        <f t="shared" si="68"/>
        <v>0.17317431729503263</v>
      </c>
    </row>
    <row r="2185" spans="1:6" ht="12.75">
      <c r="A2185" s="17" t="s">
        <v>1051</v>
      </c>
      <c r="B2185" s="31">
        <v>24542000</v>
      </c>
      <c r="C2185" s="31"/>
      <c r="D2185" s="31">
        <v>4702200</v>
      </c>
      <c r="E2185" s="17"/>
      <c r="F2185" s="14">
        <f t="shared" si="68"/>
        <v>0.1915980767663597</v>
      </c>
    </row>
    <row r="2186" spans="1:6" ht="12.75">
      <c r="A2186" s="17" t="s">
        <v>1053</v>
      </c>
      <c r="B2186" s="31">
        <v>15324700</v>
      </c>
      <c r="C2186" s="31"/>
      <c r="D2186" s="31">
        <v>3990520</v>
      </c>
      <c r="E2186" s="17"/>
      <c r="F2186" s="14">
        <f t="shared" si="68"/>
        <v>0.26039791969826487</v>
      </c>
    </row>
    <row r="2187" spans="1:6" ht="12.75">
      <c r="A2187" s="17" t="s">
        <v>1312</v>
      </c>
      <c r="B2187" s="31">
        <v>7867000</v>
      </c>
      <c r="C2187" s="31"/>
      <c r="D2187" s="31">
        <v>1676240</v>
      </c>
      <c r="E2187" s="17"/>
      <c r="F2187" s="14">
        <f t="shared" si="68"/>
        <v>0.21307232744375237</v>
      </c>
    </row>
    <row r="2188" spans="1:6" ht="12.75">
      <c r="A2188" s="17" t="s">
        <v>1313</v>
      </c>
      <c r="B2188" s="31">
        <v>3872600</v>
      </c>
      <c r="C2188" s="31"/>
      <c r="D2188" s="31">
        <v>813320</v>
      </c>
      <c r="E2188" s="17"/>
      <c r="F2188" s="14">
        <f t="shared" si="68"/>
        <v>0.21001910860920311</v>
      </c>
    </row>
    <row r="2189" spans="1:6" ht="12.75">
      <c r="A2189" s="17" t="s">
        <v>1314</v>
      </c>
      <c r="B2189" s="31">
        <v>16804700</v>
      </c>
      <c r="C2189" s="31"/>
      <c r="D2189" s="31">
        <v>3325080</v>
      </c>
      <c r="E2189" s="17"/>
      <c r="F2189" s="14">
        <f t="shared" si="68"/>
        <v>0.19786607318190744</v>
      </c>
    </row>
    <row r="2190" spans="1:6" ht="12.75">
      <c r="A2190" s="17" t="s">
        <v>1315</v>
      </c>
      <c r="B2190" s="31">
        <v>35215800</v>
      </c>
      <c r="C2190" s="31"/>
      <c r="D2190" s="31">
        <v>7675880</v>
      </c>
      <c r="E2190" s="17"/>
      <c r="F2190" s="14">
        <f t="shared" si="68"/>
        <v>0.21796693529608868</v>
      </c>
    </row>
    <row r="2191" spans="1:6" ht="12.75">
      <c r="A2191" s="17" t="s">
        <v>2847</v>
      </c>
      <c r="B2191" s="31">
        <v>47358400</v>
      </c>
      <c r="C2191" s="31"/>
      <c r="D2191" s="31">
        <v>9121600</v>
      </c>
      <c r="E2191" s="17"/>
      <c r="F2191" s="14">
        <f t="shared" si="68"/>
        <v>0.1926078583735937</v>
      </c>
    </row>
    <row r="2192" spans="1:6" ht="12.75">
      <c r="A2192" s="17" t="s">
        <v>329</v>
      </c>
      <c r="B2192" s="31">
        <v>51177900</v>
      </c>
      <c r="C2192" s="31"/>
      <c r="D2192" s="31">
        <v>13932520</v>
      </c>
      <c r="E2192" s="17"/>
      <c r="F2192" s="14">
        <f t="shared" si="68"/>
        <v>0.2722370398160143</v>
      </c>
    </row>
    <row r="2193" spans="1:6" ht="12.75">
      <c r="A2193" s="17" t="s">
        <v>2338</v>
      </c>
      <c r="B2193" s="31">
        <v>57821600</v>
      </c>
      <c r="C2193" s="31"/>
      <c r="D2193" s="31">
        <v>11877440</v>
      </c>
      <c r="E2193" s="17"/>
      <c r="F2193" s="14">
        <f t="shared" si="68"/>
        <v>0.2054152773358053</v>
      </c>
    </row>
    <row r="2194" spans="1:6" ht="12.75">
      <c r="A2194" s="8" t="s">
        <v>1316</v>
      </c>
      <c r="B2194" s="37">
        <f>SUM(B2195:B2202)</f>
        <v>146432900</v>
      </c>
      <c r="C2194" s="37"/>
      <c r="D2194" s="37">
        <f>SUM(D2195:D2202)</f>
        <v>29674480</v>
      </c>
      <c r="E2194" s="39"/>
      <c r="F2194" s="10">
        <f t="shared" si="68"/>
        <v>0.20264899486385915</v>
      </c>
    </row>
    <row r="2195" spans="1:6" ht="12.75">
      <c r="A2195" s="17" t="s">
        <v>1317</v>
      </c>
      <c r="B2195" s="31">
        <v>6136700</v>
      </c>
      <c r="C2195" s="31"/>
      <c r="D2195" s="31">
        <v>1181160</v>
      </c>
      <c r="E2195" s="17"/>
      <c r="F2195" s="14">
        <f t="shared" si="68"/>
        <v>0.19247478286375413</v>
      </c>
    </row>
    <row r="2196" spans="1:6" ht="12.75">
      <c r="A2196" s="17" t="s">
        <v>1318</v>
      </c>
      <c r="B2196" s="31">
        <v>15230900</v>
      </c>
      <c r="C2196" s="31"/>
      <c r="D2196" s="31">
        <v>2610160</v>
      </c>
      <c r="E2196" s="17"/>
      <c r="F2196" s="14">
        <f t="shared" si="68"/>
        <v>0.17137267003263104</v>
      </c>
    </row>
    <row r="2197" spans="1:6" ht="12.75">
      <c r="A2197" s="17" t="s">
        <v>291</v>
      </c>
      <c r="B2197" s="31">
        <v>20227200</v>
      </c>
      <c r="C2197" s="31"/>
      <c r="D2197" s="31">
        <v>3862200</v>
      </c>
      <c r="E2197" s="17"/>
      <c r="F2197" s="14">
        <f t="shared" si="68"/>
        <v>0.1909409112482202</v>
      </c>
    </row>
    <row r="2198" spans="1:6" ht="12.75">
      <c r="A2198" s="17" t="s">
        <v>1766</v>
      </c>
      <c r="B2198" s="31">
        <v>11930900</v>
      </c>
      <c r="C2198" s="31"/>
      <c r="D2198" s="31">
        <v>2308600</v>
      </c>
      <c r="E2198" s="17"/>
      <c r="F2198" s="14">
        <f t="shared" si="68"/>
        <v>0.19349755676436817</v>
      </c>
    </row>
    <row r="2199" spans="1:6" ht="12.75">
      <c r="A2199" s="17" t="s">
        <v>1319</v>
      </c>
      <c r="B2199" s="31">
        <v>7143100</v>
      </c>
      <c r="C2199" s="31"/>
      <c r="D2199" s="31">
        <v>1584480</v>
      </c>
      <c r="E2199" s="17"/>
      <c r="F2199" s="14">
        <f t="shared" si="68"/>
        <v>0.22181965813162352</v>
      </c>
    </row>
    <row r="2200" spans="1:6" ht="12.75">
      <c r="A2200" s="17" t="s">
        <v>2555</v>
      </c>
      <c r="B2200" s="31">
        <v>57797300</v>
      </c>
      <c r="C2200" s="31"/>
      <c r="D2200" s="31">
        <v>12949600</v>
      </c>
      <c r="E2200" s="17"/>
      <c r="F2200" s="14">
        <f t="shared" si="68"/>
        <v>0.2240519885877022</v>
      </c>
    </row>
    <row r="2201" spans="1:6" ht="12.75">
      <c r="A2201" s="17" t="s">
        <v>1320</v>
      </c>
      <c r="B2201" s="31">
        <v>12504700</v>
      </c>
      <c r="C2201" s="31"/>
      <c r="D2201" s="31">
        <v>2083880</v>
      </c>
      <c r="E2201" s="17"/>
      <c r="F2201" s="14">
        <f t="shared" si="68"/>
        <v>0.16664774044959096</v>
      </c>
    </row>
    <row r="2202" spans="1:6" ht="12.75">
      <c r="A2202" s="17" t="s">
        <v>1321</v>
      </c>
      <c r="B2202" s="31">
        <v>15462100</v>
      </c>
      <c r="C2202" s="31"/>
      <c r="D2202" s="31">
        <v>3094400</v>
      </c>
      <c r="E2202" s="17"/>
      <c r="F2202" s="14">
        <f t="shared" si="68"/>
        <v>0.20012805505073697</v>
      </c>
    </row>
    <row r="2203" spans="1:6" ht="12.75">
      <c r="A2203" s="8" t="s">
        <v>1322</v>
      </c>
      <c r="B2203" s="37">
        <f>SUM(B2204:B2213)</f>
        <v>216642600</v>
      </c>
      <c r="C2203" s="37"/>
      <c r="D2203" s="37">
        <f>SUM(D2204:D2213)</f>
        <v>81661235</v>
      </c>
      <c r="E2203" s="39"/>
      <c r="F2203" s="10">
        <f t="shared" si="68"/>
        <v>0.3769398770140314</v>
      </c>
    </row>
    <row r="2204" spans="1:6" ht="12.75">
      <c r="A2204" s="17" t="s">
        <v>1323</v>
      </c>
      <c r="B2204" s="31">
        <v>4454800</v>
      </c>
      <c r="C2204" s="31"/>
      <c r="D2204" s="31">
        <v>1151200</v>
      </c>
      <c r="E2204" s="17"/>
      <c r="F2204" s="14">
        <f t="shared" si="68"/>
        <v>0.25841788632486307</v>
      </c>
    </row>
    <row r="2205" spans="1:6" ht="12.75">
      <c r="A2205" s="17" t="s">
        <v>1324</v>
      </c>
      <c r="B2205" s="31">
        <v>33883800</v>
      </c>
      <c r="C2205" s="31"/>
      <c r="D2205" s="31">
        <v>8803580</v>
      </c>
      <c r="E2205" s="17"/>
      <c r="F2205" s="14">
        <f t="shared" si="68"/>
        <v>0.25981678560255933</v>
      </c>
    </row>
    <row r="2206" spans="1:6" ht="12.75">
      <c r="A2206" s="17" t="s">
        <v>1326</v>
      </c>
      <c r="B2206" s="31">
        <v>1468400</v>
      </c>
      <c r="C2206" s="31"/>
      <c r="D2206" s="31">
        <v>362640</v>
      </c>
      <c r="E2206" s="17"/>
      <c r="F2206" s="14">
        <f t="shared" si="68"/>
        <v>0.24696268046853717</v>
      </c>
    </row>
    <row r="2207" spans="1:6" ht="12.75">
      <c r="A2207" s="17" t="s">
        <v>1325</v>
      </c>
      <c r="B2207" s="31">
        <v>75199400</v>
      </c>
      <c r="C2207" s="31"/>
      <c r="D2207" s="31">
        <v>15873760</v>
      </c>
      <c r="E2207" s="17"/>
      <c r="F2207" s="14">
        <f t="shared" si="68"/>
        <v>0.21108891826264572</v>
      </c>
    </row>
    <row r="2208" spans="1:6" ht="12.75">
      <c r="A2208" s="17" t="s">
        <v>1058</v>
      </c>
      <c r="B2208" s="31">
        <v>30732900</v>
      </c>
      <c r="C2208" s="31"/>
      <c r="D2208" s="31">
        <v>7246320</v>
      </c>
      <c r="E2208" s="17"/>
      <c r="F2208" s="14">
        <f t="shared" si="68"/>
        <v>0.23578380172388547</v>
      </c>
    </row>
    <row r="2209" spans="1:6" ht="12.75">
      <c r="A2209" s="17" t="s">
        <v>1327</v>
      </c>
      <c r="B2209" s="31">
        <v>3955100</v>
      </c>
      <c r="C2209" s="31"/>
      <c r="D2209" s="31">
        <v>2760900</v>
      </c>
      <c r="E2209" s="17"/>
      <c r="F2209" s="14">
        <f t="shared" si="68"/>
        <v>0.6980607317134838</v>
      </c>
    </row>
    <row r="2210" spans="1:6" ht="12.75">
      <c r="A2210" s="40" t="s">
        <v>1328</v>
      </c>
      <c r="B2210" s="31"/>
      <c r="C2210" s="31"/>
      <c r="D2210" s="31"/>
      <c r="E2210" s="17"/>
      <c r="F2210" s="14"/>
    </row>
    <row r="2211" spans="1:6" ht="12.75">
      <c r="A2211" s="17" t="s">
        <v>1329</v>
      </c>
      <c r="B2211" s="31">
        <v>3311100</v>
      </c>
      <c r="C2211" s="31"/>
      <c r="D2211" s="31">
        <v>2163250</v>
      </c>
      <c r="E2211" s="17"/>
      <c r="F2211" s="14">
        <f>SUM(D2211/B2211)</f>
        <v>0.6533327293044607</v>
      </c>
    </row>
    <row r="2212" spans="1:6" ht="12.75">
      <c r="A2212" s="40" t="s">
        <v>1328</v>
      </c>
      <c r="B2212" s="31"/>
      <c r="C2212" s="31"/>
      <c r="D2212" s="31"/>
      <c r="E2212" s="17"/>
      <c r="F2212" s="14"/>
    </row>
    <row r="2213" spans="1:6" ht="12.75">
      <c r="A2213" s="17" t="s">
        <v>2615</v>
      </c>
      <c r="B2213" s="31">
        <v>63637100</v>
      </c>
      <c r="C2213" s="31"/>
      <c r="D2213" s="31">
        <v>43299585</v>
      </c>
      <c r="E2213" s="17"/>
      <c r="F2213" s="14">
        <f>SUM(D2213/B2213)</f>
        <v>0.680414176635956</v>
      </c>
    </row>
    <row r="2214" spans="1:6" ht="12.75">
      <c r="A2214" s="40" t="s">
        <v>1328</v>
      </c>
      <c r="B2214" s="31"/>
      <c r="C2214" s="31"/>
      <c r="D2214" s="31"/>
      <c r="E2214" s="17"/>
      <c r="F2214" s="14"/>
    </row>
    <row r="2215" spans="1:6" ht="12.75">
      <c r="A2215" s="8" t="s">
        <v>1330</v>
      </c>
      <c r="B2215" s="37">
        <f>SUM(B2216:B2227)</f>
        <v>227330800</v>
      </c>
      <c r="C2215" s="37"/>
      <c r="D2215" s="37">
        <f>SUM(D2216:D2227)</f>
        <v>46643780</v>
      </c>
      <c r="E2215" s="39"/>
      <c r="F2215" s="10">
        <f aca="true" t="shared" si="69" ref="F2215:F2227">SUM(D2215/B2215)</f>
        <v>0.2051802043541834</v>
      </c>
    </row>
    <row r="2216" spans="1:6" ht="12.75">
      <c r="A2216" s="17" t="s">
        <v>1331</v>
      </c>
      <c r="B2216" s="31">
        <v>32393900</v>
      </c>
      <c r="C2216" s="31"/>
      <c r="D2216" s="31">
        <v>6857480</v>
      </c>
      <c r="E2216" s="17"/>
      <c r="F2216" s="14">
        <f t="shared" si="69"/>
        <v>0.21169047258897508</v>
      </c>
    </row>
    <row r="2217" spans="1:6" ht="12.75">
      <c r="A2217" s="17" t="s">
        <v>1332</v>
      </c>
      <c r="B2217" s="31">
        <v>3432200</v>
      </c>
      <c r="C2217" s="31"/>
      <c r="D2217" s="31">
        <v>627920</v>
      </c>
      <c r="E2217" s="17"/>
      <c r="F2217" s="14">
        <f t="shared" si="69"/>
        <v>0.18294971155527068</v>
      </c>
    </row>
    <row r="2218" spans="1:6" ht="12.75">
      <c r="A2218" s="17" t="s">
        <v>448</v>
      </c>
      <c r="B2218" s="31">
        <v>25091700</v>
      </c>
      <c r="C2218" s="31"/>
      <c r="D2218" s="31">
        <v>5683880</v>
      </c>
      <c r="E2218" s="17"/>
      <c r="F2218" s="14">
        <f t="shared" si="69"/>
        <v>0.2265243088351925</v>
      </c>
    </row>
    <row r="2219" spans="1:6" ht="12.75">
      <c r="A2219" s="17" t="s">
        <v>1333</v>
      </c>
      <c r="B2219" s="31">
        <v>45481300</v>
      </c>
      <c r="C2219" s="31"/>
      <c r="D2219" s="31">
        <v>10077320</v>
      </c>
      <c r="E2219" s="17"/>
      <c r="F2219" s="14">
        <f t="shared" si="69"/>
        <v>0.22157062353098966</v>
      </c>
    </row>
    <row r="2220" spans="1:6" ht="12.75">
      <c r="A2220" s="17" t="s">
        <v>1280</v>
      </c>
      <c r="B2220" s="31">
        <v>44984600</v>
      </c>
      <c r="C2220" s="31"/>
      <c r="D2220" s="31">
        <v>8012900</v>
      </c>
      <c r="E2220" s="17"/>
      <c r="F2220" s="14">
        <f t="shared" si="69"/>
        <v>0.17812540291566448</v>
      </c>
    </row>
    <row r="2221" spans="1:6" ht="12.75">
      <c r="A2221" s="17" t="s">
        <v>1334</v>
      </c>
      <c r="B2221" s="31">
        <v>9847500</v>
      </c>
      <c r="C2221" s="31"/>
      <c r="D2221" s="31">
        <v>1783920</v>
      </c>
      <c r="E2221" s="17"/>
      <c r="F2221" s="14">
        <f t="shared" si="69"/>
        <v>0.18115460776846914</v>
      </c>
    </row>
    <row r="2222" spans="1:6" ht="12.75">
      <c r="A2222" s="17" t="s">
        <v>1335</v>
      </c>
      <c r="B2222" s="31">
        <v>6200300</v>
      </c>
      <c r="C2222" s="31"/>
      <c r="D2222" s="31">
        <v>1340840</v>
      </c>
      <c r="E2222" s="17"/>
      <c r="F2222" s="14">
        <f t="shared" si="69"/>
        <v>0.2162540522232795</v>
      </c>
    </row>
    <row r="2223" spans="1:6" ht="12.75">
      <c r="A2223" s="17" t="s">
        <v>1336</v>
      </c>
      <c r="B2223" s="31">
        <v>4878600</v>
      </c>
      <c r="C2223" s="31"/>
      <c r="D2223" s="31">
        <v>1009200</v>
      </c>
      <c r="E2223" s="17"/>
      <c r="F2223" s="14">
        <f t="shared" si="69"/>
        <v>0.20686262452342885</v>
      </c>
    </row>
    <row r="2224" spans="1:6" ht="12.75">
      <c r="A2224" s="17" t="s">
        <v>1337</v>
      </c>
      <c r="B2224" s="31">
        <v>1191800</v>
      </c>
      <c r="C2224" s="31"/>
      <c r="D2224" s="31">
        <v>265320</v>
      </c>
      <c r="E2224" s="17"/>
      <c r="F2224" s="14">
        <f t="shared" si="69"/>
        <v>0.222621245175365</v>
      </c>
    </row>
    <row r="2225" spans="1:6" ht="12.75">
      <c r="A2225" s="17" t="s">
        <v>2080</v>
      </c>
      <c r="B2225" s="31">
        <v>23335800</v>
      </c>
      <c r="C2225" s="31"/>
      <c r="D2225" s="31">
        <v>4707320</v>
      </c>
      <c r="E2225" s="17"/>
      <c r="F2225" s="14">
        <f t="shared" si="69"/>
        <v>0.2017209609269877</v>
      </c>
    </row>
    <row r="2226" spans="1:6" ht="12.75">
      <c r="A2226" s="17" t="s">
        <v>1338</v>
      </c>
      <c r="B2226" s="31">
        <v>22231600</v>
      </c>
      <c r="C2226" s="31"/>
      <c r="D2226" s="31">
        <v>4420080</v>
      </c>
      <c r="E2226" s="17"/>
      <c r="F2226" s="14">
        <f t="shared" si="69"/>
        <v>0.19881969808740713</v>
      </c>
    </row>
    <row r="2227" spans="1:6" ht="12.75">
      <c r="A2227" s="17" t="s">
        <v>1339</v>
      </c>
      <c r="B2227" s="31">
        <v>8261500</v>
      </c>
      <c r="C2227" s="31"/>
      <c r="D2227" s="31">
        <v>1857600</v>
      </c>
      <c r="E2227" s="17"/>
      <c r="F2227" s="14">
        <f t="shared" si="69"/>
        <v>0.22485020879985476</v>
      </c>
    </row>
    <row r="2228" spans="1:6" ht="12.75">
      <c r="A2228" s="17"/>
      <c r="B2228" s="31"/>
      <c r="C2228" s="31"/>
      <c r="D2228" s="31"/>
      <c r="E2228" s="17"/>
      <c r="F2228" s="14"/>
    </row>
    <row r="2229" spans="1:6" ht="12.75">
      <c r="A2229" s="17"/>
      <c r="B2229" s="31"/>
      <c r="C2229" s="31"/>
      <c r="D2229" s="31"/>
      <c r="E2229" s="17"/>
      <c r="F2229" s="14"/>
    </row>
    <row r="2230" spans="1:6" ht="15.75">
      <c r="A2230" s="23" t="s">
        <v>2567</v>
      </c>
      <c r="B2230" s="37">
        <f>+B2180+B2194+B2203+B2215</f>
        <v>1078648900</v>
      </c>
      <c r="C2230" s="37"/>
      <c r="D2230" s="37">
        <f>+D2180+D2194+D2203+D2215</f>
        <v>264515775</v>
      </c>
      <c r="E2230" s="39"/>
      <c r="F2230" s="10">
        <f>SUM(D2230/B2230)</f>
        <v>0.24522879965853578</v>
      </c>
    </row>
    <row r="2232" spans="1:6" ht="12.75">
      <c r="A2232" s="46" t="s">
        <v>1308</v>
      </c>
      <c r="B2232" s="47"/>
      <c r="C2232" s="47"/>
      <c r="D2232" s="47"/>
      <c r="E2232" s="47"/>
      <c r="F2232" s="48"/>
    </row>
    <row r="2233" spans="1:6" ht="12.75">
      <c r="A2233" s="49"/>
      <c r="B2233" s="11"/>
      <c r="C2233" s="11"/>
      <c r="D2233" s="11"/>
      <c r="E2233" s="11"/>
      <c r="F2233" s="45"/>
    </row>
    <row r="2234" spans="1:6" ht="12.75">
      <c r="A2234" s="20" t="s">
        <v>1448</v>
      </c>
      <c r="B2234" s="5">
        <v>2002</v>
      </c>
      <c r="C2234" s="5" t="s">
        <v>1449</v>
      </c>
      <c r="D2234" s="5">
        <v>2002</v>
      </c>
      <c r="E2234" s="20"/>
      <c r="F2234" s="50"/>
    </row>
    <row r="2235" spans="1:6" ht="13.5" thickBot="1">
      <c r="A2235" s="51" t="s">
        <v>1450</v>
      </c>
      <c r="B2235" s="52" t="s">
        <v>1451</v>
      </c>
      <c r="C2235" s="51"/>
      <c r="D2235" s="51" t="s">
        <v>1452</v>
      </c>
      <c r="E2235" s="51"/>
      <c r="F2235" s="53" t="s">
        <v>1453</v>
      </c>
    </row>
    <row r="2236" spans="1:6" ht="12.75">
      <c r="A2236" s="11"/>
      <c r="B2236" s="13"/>
      <c r="C2236" s="13"/>
      <c r="D2236" s="13"/>
      <c r="E2236" s="11"/>
      <c r="F2236" s="45"/>
    </row>
    <row r="2237" spans="1:5" ht="12.75">
      <c r="A2237" s="17" t="s">
        <v>1340</v>
      </c>
      <c r="B2237" s="17" t="s">
        <v>1341</v>
      </c>
      <c r="C2237" s="17"/>
      <c r="D2237" s="17"/>
      <c r="E2237" s="38" t="s">
        <v>1342</v>
      </c>
    </row>
    <row r="2238" spans="1:5" ht="12.75">
      <c r="A2238" s="17" t="s">
        <v>1343</v>
      </c>
      <c r="B2238" s="17" t="s">
        <v>1341</v>
      </c>
      <c r="C2238" s="17"/>
      <c r="D2238" s="17"/>
      <c r="E2238" s="38" t="s">
        <v>1342</v>
      </c>
    </row>
    <row r="2239" spans="1:5" ht="12.75">
      <c r="A2239" s="17" t="s">
        <v>463</v>
      </c>
      <c r="B2239" s="17" t="s">
        <v>1341</v>
      </c>
      <c r="C2239" s="17"/>
      <c r="D2239" s="17"/>
      <c r="E2239" s="38" t="s">
        <v>1342</v>
      </c>
    </row>
    <row r="2240" spans="1:5" ht="12.75">
      <c r="A2240" s="17" t="s">
        <v>464</v>
      </c>
      <c r="B2240" s="17" t="s">
        <v>1341</v>
      </c>
      <c r="C2240" s="17"/>
      <c r="D2240" s="17"/>
      <c r="E2240" s="38" t="s">
        <v>1342</v>
      </c>
    </row>
    <row r="2241" spans="1:5" ht="12.75">
      <c r="A2241" s="17" t="s">
        <v>465</v>
      </c>
      <c r="B2241" s="17" t="s">
        <v>1341</v>
      </c>
      <c r="C2241" s="17"/>
      <c r="D2241" s="17"/>
      <c r="E2241" s="38" t="s">
        <v>1342</v>
      </c>
    </row>
    <row r="2242" spans="1:5" ht="12.75">
      <c r="A2242" s="17" t="s">
        <v>466</v>
      </c>
      <c r="B2242" s="17" t="s">
        <v>1341</v>
      </c>
      <c r="C2242" s="17"/>
      <c r="D2242" s="17"/>
      <c r="E2242" s="38" t="s">
        <v>1342</v>
      </c>
    </row>
    <row r="2243" spans="1:5" ht="12.75">
      <c r="A2243" s="17" t="s">
        <v>467</v>
      </c>
      <c r="B2243" s="17" t="s">
        <v>1341</v>
      </c>
      <c r="C2243" s="17"/>
      <c r="D2243" s="17"/>
      <c r="E2243" s="38" t="s">
        <v>1342</v>
      </c>
    </row>
    <row r="2244" spans="1:5" ht="12.75">
      <c r="A2244" s="17" t="s">
        <v>468</v>
      </c>
      <c r="B2244" s="17" t="s">
        <v>639</v>
      </c>
      <c r="C2244" s="17"/>
      <c r="D2244" s="17"/>
      <c r="E2244" s="38" t="s">
        <v>2774</v>
      </c>
    </row>
    <row r="2245" spans="1:5" ht="12.75">
      <c r="A2245" s="17" t="s">
        <v>469</v>
      </c>
      <c r="B2245" s="17" t="s">
        <v>639</v>
      </c>
      <c r="C2245" s="17"/>
      <c r="D2245" s="17"/>
      <c r="E2245" s="38" t="s">
        <v>2774</v>
      </c>
    </row>
    <row r="2246" spans="1:5" ht="12.75">
      <c r="A2246" s="17" t="s">
        <v>470</v>
      </c>
      <c r="B2246" s="17" t="s">
        <v>639</v>
      </c>
      <c r="C2246" s="17"/>
      <c r="D2246" s="17"/>
      <c r="E2246" s="38" t="s">
        <v>2774</v>
      </c>
    </row>
    <row r="2250" spans="1:6" ht="12.75">
      <c r="A2250" s="46" t="s">
        <v>471</v>
      </c>
      <c r="B2250" s="47"/>
      <c r="C2250" s="47"/>
      <c r="D2250" s="47"/>
      <c r="E2250" s="47"/>
      <c r="F2250" s="48"/>
    </row>
    <row r="2251" spans="1:6" ht="12.75">
      <c r="A2251" s="49"/>
      <c r="B2251" s="11"/>
      <c r="C2251" s="11"/>
      <c r="D2251" s="11"/>
      <c r="E2251" s="11"/>
      <c r="F2251" s="45"/>
    </row>
    <row r="2252" spans="1:6" ht="12.75">
      <c r="A2252" s="20" t="s">
        <v>1448</v>
      </c>
      <c r="B2252" s="5">
        <v>2002</v>
      </c>
      <c r="C2252" s="5" t="s">
        <v>1449</v>
      </c>
      <c r="D2252" s="5">
        <v>2002</v>
      </c>
      <c r="E2252" s="20"/>
      <c r="F2252" s="50"/>
    </row>
    <row r="2253" spans="1:6" ht="13.5" thickBot="1">
      <c r="A2253" s="51" t="s">
        <v>1450</v>
      </c>
      <c r="B2253" s="52" t="s">
        <v>1451</v>
      </c>
      <c r="C2253" s="51"/>
      <c r="D2253" s="51" t="s">
        <v>1452</v>
      </c>
      <c r="E2253" s="51"/>
      <c r="F2253" s="53" t="s">
        <v>1453</v>
      </c>
    </row>
    <row r="2254" spans="1:6" ht="12.75">
      <c r="A2254" s="11"/>
      <c r="B2254" s="13"/>
      <c r="C2254" s="13"/>
      <c r="D2254" s="13"/>
      <c r="E2254" s="11"/>
      <c r="F2254" s="45"/>
    </row>
    <row r="2255" spans="1:6" ht="12.75">
      <c r="A2255" s="8" t="s">
        <v>472</v>
      </c>
      <c r="B2255" s="37">
        <f>SUM(B2256:B2262)</f>
        <v>329080600</v>
      </c>
      <c r="C2255" s="37"/>
      <c r="D2255" s="37">
        <f>SUM(D2256:D2262)</f>
        <v>64422350</v>
      </c>
      <c r="E2255" s="39"/>
      <c r="F2255" s="10">
        <f aca="true" t="shared" si="70" ref="F2255:F2262">SUM(D2255/B2255)</f>
        <v>0.1957646546165286</v>
      </c>
    </row>
    <row r="2256" spans="1:6" ht="12.75">
      <c r="A2256" s="17" t="s">
        <v>473</v>
      </c>
      <c r="B2256" s="31">
        <v>32877600</v>
      </c>
      <c r="C2256" s="31"/>
      <c r="D2256" s="31">
        <v>5489500</v>
      </c>
      <c r="E2256" s="17"/>
      <c r="F2256" s="14">
        <f t="shared" si="70"/>
        <v>0.16696778353651118</v>
      </c>
    </row>
    <row r="2257" spans="1:6" ht="12.75">
      <c r="A2257" s="17" t="s">
        <v>1359</v>
      </c>
      <c r="B2257" s="31">
        <v>68392100</v>
      </c>
      <c r="C2257" s="31"/>
      <c r="D2257" s="31">
        <v>15460170</v>
      </c>
      <c r="E2257" s="17"/>
      <c r="F2257" s="14">
        <f t="shared" si="70"/>
        <v>0.22605198553634118</v>
      </c>
    </row>
    <row r="2258" spans="1:6" ht="12.75">
      <c r="A2258" s="17" t="s">
        <v>2596</v>
      </c>
      <c r="B2258" s="31">
        <v>91807400</v>
      </c>
      <c r="C2258" s="31"/>
      <c r="D2258" s="31">
        <v>16548920</v>
      </c>
      <c r="E2258" s="17"/>
      <c r="F2258" s="14">
        <f t="shared" si="70"/>
        <v>0.18025692918000075</v>
      </c>
    </row>
    <row r="2259" spans="1:6" ht="12.75">
      <c r="A2259" s="17" t="s">
        <v>505</v>
      </c>
      <c r="B2259" s="31">
        <v>63073300</v>
      </c>
      <c r="C2259" s="31"/>
      <c r="D2259" s="31">
        <v>8882710</v>
      </c>
      <c r="E2259" s="17"/>
      <c r="F2259" s="14">
        <f t="shared" si="70"/>
        <v>0.14083154044579876</v>
      </c>
    </row>
    <row r="2260" spans="1:6" ht="12.75">
      <c r="A2260" s="17" t="s">
        <v>1360</v>
      </c>
      <c r="B2260" s="31">
        <v>15308600</v>
      </c>
      <c r="C2260" s="31"/>
      <c r="D2260" s="31">
        <v>2409770</v>
      </c>
      <c r="E2260" s="17"/>
      <c r="F2260" s="14">
        <f t="shared" si="70"/>
        <v>0.1574128267771057</v>
      </c>
    </row>
    <row r="2261" spans="1:6" ht="12.75">
      <c r="A2261" s="17" t="s">
        <v>2590</v>
      </c>
      <c r="B2261" s="31">
        <v>719600</v>
      </c>
      <c r="C2261" s="31"/>
      <c r="D2261" s="31">
        <v>105960</v>
      </c>
      <c r="E2261" s="17"/>
      <c r="F2261" s="14">
        <f t="shared" si="70"/>
        <v>0.147248471372985</v>
      </c>
    </row>
    <row r="2262" spans="1:6" ht="12.75">
      <c r="A2262" s="17" t="s">
        <v>1361</v>
      </c>
      <c r="B2262" s="31">
        <v>56902000</v>
      </c>
      <c r="C2262" s="31"/>
      <c r="D2262" s="31">
        <v>15525320</v>
      </c>
      <c r="E2262" s="17"/>
      <c r="F2262" s="14">
        <f t="shared" si="70"/>
        <v>0.27284313380900493</v>
      </c>
    </row>
    <row r="2263" spans="1:6" ht="12.75">
      <c r="A2263" s="40" t="s">
        <v>932</v>
      </c>
      <c r="B2263" s="31"/>
      <c r="C2263" s="31"/>
      <c r="D2263" s="31"/>
      <c r="E2263" s="17"/>
      <c r="F2263" s="14"/>
    </row>
    <row r="2264" spans="1:6" ht="12.75">
      <c r="A2264" s="8" t="s">
        <v>1362</v>
      </c>
      <c r="B2264" s="37">
        <f>SUM(B2265:B2266)</f>
        <v>183277600</v>
      </c>
      <c r="C2264" s="37"/>
      <c r="D2264" s="37">
        <f>SUM(D2265:D2266)</f>
        <v>30860400</v>
      </c>
      <c r="E2264" s="39"/>
      <c r="F2264" s="10">
        <f aca="true" t="shared" si="71" ref="F2264:F2291">SUM(D2264/B2264)</f>
        <v>0.1683806422607018</v>
      </c>
    </row>
    <row r="2265" spans="1:6" ht="12.75">
      <c r="A2265" s="17" t="s">
        <v>982</v>
      </c>
      <c r="B2265" s="31">
        <v>146269200</v>
      </c>
      <c r="C2265" s="31"/>
      <c r="D2265" s="31">
        <v>23866850</v>
      </c>
      <c r="E2265" s="17"/>
      <c r="F2265" s="14">
        <f t="shared" si="71"/>
        <v>0.16317071536591435</v>
      </c>
    </row>
    <row r="2266" spans="1:6" ht="12.75">
      <c r="A2266" s="17" t="s">
        <v>1363</v>
      </c>
      <c r="B2266" s="31">
        <v>37008400</v>
      </c>
      <c r="C2266" s="31"/>
      <c r="D2266" s="31">
        <v>6993550</v>
      </c>
      <c r="E2266" s="17"/>
      <c r="F2266" s="14">
        <f t="shared" si="71"/>
        <v>0.18897196312188586</v>
      </c>
    </row>
    <row r="2267" spans="1:6" ht="12.75">
      <c r="A2267" s="8" t="s">
        <v>1364</v>
      </c>
      <c r="B2267" s="37">
        <f>SUM(B2268:B2271)</f>
        <v>874231600</v>
      </c>
      <c r="C2267" s="37"/>
      <c r="D2267" s="37">
        <f>SUM(D2268:D2271)</f>
        <v>164693110</v>
      </c>
      <c r="E2267" s="39"/>
      <c r="F2267" s="10">
        <f t="shared" si="71"/>
        <v>0.1883861324619243</v>
      </c>
    </row>
    <row r="2268" spans="1:6" ht="12.75">
      <c r="A2268" s="17" t="s">
        <v>1365</v>
      </c>
      <c r="B2268" s="31">
        <v>80921500</v>
      </c>
      <c r="C2268" s="31"/>
      <c r="D2268" s="31">
        <v>12203590</v>
      </c>
      <c r="E2268" s="17"/>
      <c r="F2268" s="14">
        <f t="shared" si="71"/>
        <v>0.15080775813597128</v>
      </c>
    </row>
    <row r="2269" spans="1:6" ht="12.75">
      <c r="A2269" s="17" t="s">
        <v>1366</v>
      </c>
      <c r="B2269" s="31">
        <v>245588200</v>
      </c>
      <c r="C2269" s="31"/>
      <c r="D2269" s="31">
        <v>47948950</v>
      </c>
      <c r="E2269" s="17"/>
      <c r="F2269" s="14">
        <f t="shared" si="71"/>
        <v>0.19524126159155855</v>
      </c>
    </row>
    <row r="2270" spans="1:6" ht="12.75">
      <c r="A2270" s="17" t="s">
        <v>1367</v>
      </c>
      <c r="B2270" s="31">
        <v>3089000</v>
      </c>
      <c r="C2270" s="31"/>
      <c r="D2270" s="31">
        <v>548710</v>
      </c>
      <c r="E2270" s="17"/>
      <c r="F2270" s="14">
        <f t="shared" si="71"/>
        <v>0.17763353836192944</v>
      </c>
    </row>
    <row r="2271" spans="1:6" ht="12.75">
      <c r="A2271" s="17" t="s">
        <v>2655</v>
      </c>
      <c r="B2271" s="31">
        <v>544632900</v>
      </c>
      <c r="C2271" s="31"/>
      <c r="D2271" s="31">
        <v>103991860</v>
      </c>
      <c r="E2271" s="17"/>
      <c r="F2271" s="14">
        <f t="shared" si="71"/>
        <v>0.19093936484556845</v>
      </c>
    </row>
    <row r="2272" spans="1:6" ht="12.75">
      <c r="A2272" s="8" t="s">
        <v>1368</v>
      </c>
      <c r="B2272" s="37">
        <f>SUM(B2273:B2282)</f>
        <v>235101400</v>
      </c>
      <c r="C2272" s="37"/>
      <c r="D2272" s="37">
        <f>SUM(D2273:D2282)</f>
        <v>35010290</v>
      </c>
      <c r="E2272" s="39"/>
      <c r="F2272" s="10">
        <f t="shared" si="71"/>
        <v>0.14891570190564582</v>
      </c>
    </row>
    <row r="2273" spans="1:6" ht="12.75">
      <c r="A2273" s="17" t="s">
        <v>1369</v>
      </c>
      <c r="B2273" s="31">
        <v>6841100</v>
      </c>
      <c r="C2273" s="31"/>
      <c r="D2273" s="31">
        <v>932990</v>
      </c>
      <c r="E2273" s="17"/>
      <c r="F2273" s="14">
        <f t="shared" si="71"/>
        <v>0.13638011430910232</v>
      </c>
    </row>
    <row r="2274" spans="1:6" ht="12.75">
      <c r="A2274" s="17" t="s">
        <v>1370</v>
      </c>
      <c r="B2274" s="31">
        <v>3520500</v>
      </c>
      <c r="C2274" s="31"/>
      <c r="D2274" s="31">
        <v>627290</v>
      </c>
      <c r="E2274" s="17"/>
      <c r="F2274" s="14">
        <f t="shared" si="71"/>
        <v>0.1781820764096009</v>
      </c>
    </row>
    <row r="2275" spans="1:6" ht="12.75">
      <c r="A2275" s="17" t="s">
        <v>1371</v>
      </c>
      <c r="B2275" s="31">
        <v>26169500</v>
      </c>
      <c r="C2275" s="31"/>
      <c r="D2275" s="31">
        <v>3968740</v>
      </c>
      <c r="E2275" s="17"/>
      <c r="F2275" s="14">
        <f t="shared" si="71"/>
        <v>0.15165517109612334</v>
      </c>
    </row>
    <row r="2276" spans="1:6" ht="12.75">
      <c r="A2276" s="17" t="s">
        <v>1372</v>
      </c>
      <c r="B2276" s="31">
        <v>5662100</v>
      </c>
      <c r="C2276" s="31"/>
      <c r="D2276" s="31">
        <v>678770</v>
      </c>
      <c r="E2276" s="17"/>
      <c r="F2276" s="14">
        <f t="shared" si="71"/>
        <v>0.11987954999028629</v>
      </c>
    </row>
    <row r="2277" spans="1:6" ht="12.75">
      <c r="A2277" s="17" t="s">
        <v>1373</v>
      </c>
      <c r="B2277" s="31">
        <v>17521200</v>
      </c>
      <c r="C2277" s="31"/>
      <c r="D2277" s="31">
        <v>2327980</v>
      </c>
      <c r="E2277" s="17"/>
      <c r="F2277" s="14">
        <f t="shared" si="71"/>
        <v>0.13286647033308221</v>
      </c>
    </row>
    <row r="2278" spans="1:6" ht="12.75">
      <c r="A2278" s="17" t="s">
        <v>1374</v>
      </c>
      <c r="B2278" s="31">
        <v>7338900</v>
      </c>
      <c r="C2278" s="31"/>
      <c r="D2278" s="31">
        <v>1403040</v>
      </c>
      <c r="E2278" s="17"/>
      <c r="F2278" s="14">
        <f t="shared" si="71"/>
        <v>0.19117851449127254</v>
      </c>
    </row>
    <row r="2279" spans="1:6" ht="12.75">
      <c r="A2279" s="17" t="s">
        <v>1375</v>
      </c>
      <c r="B2279" s="31">
        <v>4985700</v>
      </c>
      <c r="C2279" s="31"/>
      <c r="D2279" s="31">
        <v>940590</v>
      </c>
      <c r="E2279" s="17"/>
      <c r="F2279" s="14">
        <f t="shared" si="71"/>
        <v>0.18865756062338288</v>
      </c>
    </row>
    <row r="2280" spans="1:6" ht="12.75">
      <c r="A2280" s="17" t="s">
        <v>1376</v>
      </c>
      <c r="B2280" s="31">
        <v>83074200</v>
      </c>
      <c r="C2280" s="31"/>
      <c r="D2280" s="31">
        <v>12883770</v>
      </c>
      <c r="E2280" s="17"/>
      <c r="F2280" s="14">
        <f t="shared" si="71"/>
        <v>0.15508750009028074</v>
      </c>
    </row>
    <row r="2281" spans="1:6" ht="12.75">
      <c r="A2281" s="17" t="s">
        <v>1377</v>
      </c>
      <c r="B2281" s="31">
        <v>35058100</v>
      </c>
      <c r="C2281" s="31"/>
      <c r="D2281" s="31">
        <v>5425730</v>
      </c>
      <c r="E2281" s="17"/>
      <c r="F2281" s="14">
        <f t="shared" si="71"/>
        <v>0.15476394898753784</v>
      </c>
    </row>
    <row r="2282" spans="1:6" ht="12.75">
      <c r="A2282" s="17" t="s">
        <v>2614</v>
      </c>
      <c r="B2282" s="31">
        <v>44930100</v>
      </c>
      <c r="C2282" s="31"/>
      <c r="D2282" s="31">
        <v>5821390</v>
      </c>
      <c r="E2282" s="17"/>
      <c r="F2282" s="14">
        <f t="shared" si="71"/>
        <v>0.1295654806020908</v>
      </c>
    </row>
    <row r="2283" spans="1:6" ht="12.75">
      <c r="A2283" s="8" t="s">
        <v>1378</v>
      </c>
      <c r="B2283" s="37">
        <f>SUM(B2284:B2286)</f>
        <v>117598000</v>
      </c>
      <c r="C2283" s="37"/>
      <c r="D2283" s="37">
        <f>SUM(D2284:D2286)</f>
        <v>18192640</v>
      </c>
      <c r="E2283" s="39"/>
      <c r="F2283" s="10">
        <f t="shared" si="71"/>
        <v>0.1547019507134475</v>
      </c>
    </row>
    <row r="2284" spans="1:6" ht="12.75">
      <c r="A2284" s="17" t="s">
        <v>1379</v>
      </c>
      <c r="B2284" s="31">
        <v>65172800</v>
      </c>
      <c r="C2284" s="31"/>
      <c r="D2284" s="31">
        <v>9605320</v>
      </c>
      <c r="E2284" s="17"/>
      <c r="F2284" s="14">
        <f t="shared" si="71"/>
        <v>0.14738234355436625</v>
      </c>
    </row>
    <row r="2285" spans="1:6" ht="12.75">
      <c r="A2285" s="17" t="s">
        <v>1380</v>
      </c>
      <c r="B2285" s="31">
        <v>18387600</v>
      </c>
      <c r="C2285" s="31"/>
      <c r="D2285" s="31">
        <v>3039660</v>
      </c>
      <c r="E2285" s="17"/>
      <c r="F2285" s="14">
        <f t="shared" si="71"/>
        <v>0.16531031782288064</v>
      </c>
    </row>
    <row r="2286" spans="1:6" ht="12.75">
      <c r="A2286" s="17" t="s">
        <v>1642</v>
      </c>
      <c r="B2286" s="31">
        <v>34037600</v>
      </c>
      <c r="C2286" s="31"/>
      <c r="D2286" s="31">
        <v>5547660</v>
      </c>
      <c r="E2286" s="17"/>
      <c r="F2286" s="14">
        <f t="shared" si="71"/>
        <v>0.1629862269960279</v>
      </c>
    </row>
    <row r="2287" spans="1:6" ht="12.75">
      <c r="A2287" s="8" t="s">
        <v>1381</v>
      </c>
      <c r="B2287" s="37">
        <f>SUM(B2288:B2299)</f>
        <v>130263500</v>
      </c>
      <c r="C2287" s="37"/>
      <c r="D2287" s="37">
        <f>SUM(D2288:D2299)</f>
        <v>23904231</v>
      </c>
      <c r="E2287" s="39"/>
      <c r="F2287" s="10">
        <f t="shared" si="71"/>
        <v>0.18350674594187935</v>
      </c>
    </row>
    <row r="2288" spans="1:6" ht="12.75">
      <c r="A2288" s="17" t="s">
        <v>1382</v>
      </c>
      <c r="B2288" s="31">
        <v>2727000</v>
      </c>
      <c r="C2288" s="31"/>
      <c r="D2288" s="31">
        <v>535570</v>
      </c>
      <c r="E2288" s="17"/>
      <c r="F2288" s="14">
        <f t="shared" si="71"/>
        <v>0.1963953061972864</v>
      </c>
    </row>
    <row r="2289" spans="1:6" ht="12.75">
      <c r="A2289" s="17" t="s">
        <v>2098</v>
      </c>
      <c r="B2289" s="31">
        <v>63743200</v>
      </c>
      <c r="C2289" s="31"/>
      <c r="D2289" s="31">
        <v>10195900</v>
      </c>
      <c r="E2289" s="17"/>
      <c r="F2289" s="14">
        <f t="shared" si="71"/>
        <v>0.15995274790095257</v>
      </c>
    </row>
    <row r="2290" spans="1:6" ht="12.75">
      <c r="A2290" s="17" t="s">
        <v>2134</v>
      </c>
      <c r="B2290" s="31">
        <v>30057700</v>
      </c>
      <c r="C2290" s="31"/>
      <c r="D2290" s="31">
        <v>4870570</v>
      </c>
      <c r="E2290" s="17"/>
      <c r="F2290" s="14">
        <f t="shared" si="71"/>
        <v>0.16204067510155468</v>
      </c>
    </row>
    <row r="2291" spans="1:6" ht="12.75">
      <c r="A2291" s="17" t="s">
        <v>1383</v>
      </c>
      <c r="B2291" s="31">
        <v>24019500</v>
      </c>
      <c r="C2291" s="31"/>
      <c r="D2291" s="31">
        <v>5394514</v>
      </c>
      <c r="E2291" s="17"/>
      <c r="F2291" s="14">
        <f t="shared" si="71"/>
        <v>0.2245889381544162</v>
      </c>
    </row>
    <row r="2292" spans="1:6" ht="12.75">
      <c r="A2292" s="40" t="s">
        <v>1384</v>
      </c>
      <c r="B2292" s="31"/>
      <c r="C2292" s="31"/>
      <c r="D2292" s="31"/>
      <c r="E2292" s="17"/>
      <c r="F2292" s="14"/>
    </row>
    <row r="2293" spans="1:6" ht="12.75">
      <c r="A2293" s="17" t="s">
        <v>1385</v>
      </c>
      <c r="B2293" s="31">
        <v>3300000</v>
      </c>
      <c r="C2293" s="31"/>
      <c r="D2293" s="31">
        <v>951406</v>
      </c>
      <c r="E2293" s="17"/>
      <c r="F2293" s="14">
        <f>SUM(D2293/B2293)</f>
        <v>0.2883048484848485</v>
      </c>
    </row>
    <row r="2294" spans="1:6" ht="12.75">
      <c r="A2294" s="40" t="s">
        <v>1384</v>
      </c>
      <c r="B2294" s="17"/>
      <c r="C2294" s="17"/>
      <c r="D2294" s="17"/>
      <c r="E2294" s="17"/>
      <c r="F2294" s="14"/>
    </row>
    <row r="2295" spans="1:6" ht="12.75">
      <c r="A2295" s="17" t="s">
        <v>1386</v>
      </c>
      <c r="B2295" s="31">
        <v>3879200</v>
      </c>
      <c r="C2295" s="31"/>
      <c r="D2295" s="31">
        <v>1178139</v>
      </c>
      <c r="E2295" s="17"/>
      <c r="F2295" s="14">
        <f>SUM(D2295/B2295)</f>
        <v>0.3037066921014642</v>
      </c>
    </row>
    <row r="2296" spans="1:6" ht="12.75">
      <c r="A2296" s="40" t="s">
        <v>1384</v>
      </c>
      <c r="B2296" s="31"/>
      <c r="C2296" s="31"/>
      <c r="D2296" s="31"/>
      <c r="E2296" s="17"/>
      <c r="F2296" s="14"/>
    </row>
    <row r="2297" spans="1:6" ht="12.75">
      <c r="A2297" s="17" t="s">
        <v>217</v>
      </c>
      <c r="B2297" s="31">
        <v>1195200</v>
      </c>
      <c r="C2297" s="31"/>
      <c r="D2297" s="31">
        <v>437536</v>
      </c>
      <c r="E2297" s="17"/>
      <c r="F2297" s="14">
        <f>SUM(D2297/B2297)</f>
        <v>0.3660776439089692</v>
      </c>
    </row>
    <row r="2298" spans="1:6" ht="12.75">
      <c r="A2298" s="40" t="s">
        <v>1384</v>
      </c>
      <c r="B2298" s="31"/>
      <c r="C2298" s="31"/>
      <c r="D2298" s="31"/>
      <c r="E2298" s="17"/>
      <c r="F2298" s="14"/>
    </row>
    <row r="2299" spans="1:6" ht="12.75">
      <c r="A2299" s="17" t="s">
        <v>1387</v>
      </c>
      <c r="B2299" s="31">
        <v>1341700</v>
      </c>
      <c r="C2299" s="31"/>
      <c r="D2299" s="31">
        <v>340596</v>
      </c>
      <c r="E2299" s="17"/>
      <c r="F2299" s="14">
        <f>SUM(D2299/B2299)</f>
        <v>0.2538540657374972</v>
      </c>
    </row>
    <row r="2300" spans="1:6" ht="12.75">
      <c r="A2300" s="40" t="s">
        <v>1384</v>
      </c>
      <c r="B2300" s="31"/>
      <c r="C2300" s="31"/>
      <c r="D2300" s="31"/>
      <c r="E2300" s="17"/>
      <c r="F2300" s="14"/>
    </row>
    <row r="2302" spans="1:6" ht="12.75">
      <c r="A2302" s="46" t="s">
        <v>471</v>
      </c>
      <c r="B2302" s="47"/>
      <c r="C2302" s="47"/>
      <c r="D2302" s="47"/>
      <c r="E2302" s="47"/>
      <c r="F2302" s="48"/>
    </row>
    <row r="2303" spans="1:6" ht="12.75">
      <c r="A2303" s="49"/>
      <c r="B2303" s="11"/>
      <c r="C2303" s="11"/>
      <c r="D2303" s="11"/>
      <c r="E2303" s="11"/>
      <c r="F2303" s="45"/>
    </row>
    <row r="2304" spans="1:6" ht="12.75">
      <c r="A2304" s="20" t="s">
        <v>1448</v>
      </c>
      <c r="B2304" s="5">
        <v>2002</v>
      </c>
      <c r="C2304" s="5" t="s">
        <v>1449</v>
      </c>
      <c r="D2304" s="5">
        <v>2002</v>
      </c>
      <c r="E2304" s="20"/>
      <c r="F2304" s="50"/>
    </row>
    <row r="2305" spans="1:6" ht="13.5" thickBot="1">
      <c r="A2305" s="51" t="s">
        <v>1450</v>
      </c>
      <c r="B2305" s="52" t="s">
        <v>1451</v>
      </c>
      <c r="C2305" s="51"/>
      <c r="D2305" s="51" t="s">
        <v>1452</v>
      </c>
      <c r="E2305" s="51"/>
      <c r="F2305" s="53" t="s">
        <v>1453</v>
      </c>
    </row>
    <row r="2306" spans="1:6" ht="12.75">
      <c r="A2306" s="11"/>
      <c r="B2306" s="13"/>
      <c r="C2306" s="13"/>
      <c r="D2306" s="13"/>
      <c r="E2306" s="11"/>
      <c r="F2306" s="45"/>
    </row>
    <row r="2307" spans="1:6" ht="12.75">
      <c r="A2307" s="8" t="s">
        <v>1388</v>
      </c>
      <c r="B2307" s="37">
        <f>SUM(B2308:B2312)</f>
        <v>187286300</v>
      </c>
      <c r="C2307" s="37"/>
      <c r="D2307" s="37">
        <f>SUM(D2308:D2312)</f>
        <v>30884620</v>
      </c>
      <c r="E2307" s="39"/>
      <c r="F2307" s="10">
        <f aca="true" t="shared" si="72" ref="F2307:F2312">SUM(D2307/B2307)</f>
        <v>0.16490592210962574</v>
      </c>
    </row>
    <row r="2308" spans="1:6" ht="12.75">
      <c r="A2308" s="17" t="s">
        <v>1389</v>
      </c>
      <c r="B2308" s="31">
        <v>1665200</v>
      </c>
      <c r="C2308" s="31"/>
      <c r="D2308" s="31">
        <v>305550</v>
      </c>
      <c r="E2308" s="17"/>
      <c r="F2308" s="14">
        <f t="shared" si="72"/>
        <v>0.1834914724957963</v>
      </c>
    </row>
    <row r="2309" spans="1:6" ht="12.75">
      <c r="A2309" s="17" t="s">
        <v>1390</v>
      </c>
      <c r="B2309" s="31">
        <v>49609000</v>
      </c>
      <c r="C2309" s="31"/>
      <c r="D2309" s="31">
        <v>6532080</v>
      </c>
      <c r="E2309" s="17"/>
      <c r="F2309" s="14">
        <f t="shared" si="72"/>
        <v>0.13167126932613035</v>
      </c>
    </row>
    <row r="2310" spans="1:6" ht="12.75">
      <c r="A2310" s="17" t="s">
        <v>1391</v>
      </c>
      <c r="B2310" s="31">
        <v>30467700</v>
      </c>
      <c r="C2310" s="31"/>
      <c r="D2310" s="31">
        <v>4187340</v>
      </c>
      <c r="E2310" s="17"/>
      <c r="F2310" s="14">
        <f t="shared" si="72"/>
        <v>0.13743538238856232</v>
      </c>
    </row>
    <row r="2311" spans="1:6" ht="12.75">
      <c r="A2311" s="17" t="s">
        <v>1392</v>
      </c>
      <c r="B2311" s="31">
        <v>51813300</v>
      </c>
      <c r="C2311" s="31"/>
      <c r="D2311" s="31">
        <v>8675820</v>
      </c>
      <c r="E2311" s="17"/>
      <c r="F2311" s="14">
        <f t="shared" si="72"/>
        <v>0.1674438802392436</v>
      </c>
    </row>
    <row r="2312" spans="1:6" ht="12.75">
      <c r="A2312" s="17" t="s">
        <v>1393</v>
      </c>
      <c r="B2312" s="31">
        <v>53731100</v>
      </c>
      <c r="C2312" s="31"/>
      <c r="D2312" s="31">
        <v>11183830</v>
      </c>
      <c r="E2312" s="17"/>
      <c r="F2312" s="14">
        <f t="shared" si="72"/>
        <v>0.20814444520957137</v>
      </c>
    </row>
    <row r="2313" spans="1:6" ht="12.75">
      <c r="A2313" s="17"/>
      <c r="B2313" s="31"/>
      <c r="C2313" s="31"/>
      <c r="D2313" s="31"/>
      <c r="E2313" s="17"/>
      <c r="F2313" s="14"/>
    </row>
    <row r="2314" spans="1:6" ht="12.75">
      <c r="A2314" s="17"/>
      <c r="B2314" s="17"/>
      <c r="C2314" s="17"/>
      <c r="D2314" s="17"/>
      <c r="E2314" s="17"/>
      <c r="F2314" s="14"/>
    </row>
    <row r="2315" spans="1:6" ht="15.75">
      <c r="A2315" s="23" t="s">
        <v>2567</v>
      </c>
      <c r="B2315" s="37">
        <f>+B2255+B2264+B2267+B2272+B2283+B2287+B2307</f>
        <v>2056839000</v>
      </c>
      <c r="C2315" s="37"/>
      <c r="D2315" s="37">
        <f>+D2255+D2264+D2267+D2272+D2283+D2287+D2307</f>
        <v>367967641</v>
      </c>
      <c r="E2315" s="39"/>
      <c r="F2315" s="10">
        <f>SUM(D2315/B2315)</f>
        <v>0.17889958377879844</v>
      </c>
    </row>
    <row r="2316" spans="1:6" ht="12.75">
      <c r="A2316" s="11"/>
      <c r="B2316" s="13"/>
      <c r="C2316" s="13"/>
      <c r="D2316" s="13"/>
      <c r="E2316" s="11"/>
      <c r="F2316" s="45"/>
    </row>
    <row r="2317" spans="1:6" ht="12.75">
      <c r="A2317" s="11"/>
      <c r="B2317" s="13"/>
      <c r="C2317" s="13"/>
      <c r="D2317" s="13"/>
      <c r="E2317" s="11"/>
      <c r="F2317" s="45"/>
    </row>
    <row r="2318" spans="1:6" ht="12.75">
      <c r="A2318" s="11"/>
      <c r="B2318" s="13"/>
      <c r="C2318" s="13"/>
      <c r="D2318" s="13"/>
      <c r="E2318" s="11"/>
      <c r="F2318" s="45"/>
    </row>
    <row r="2319" spans="1:5" ht="12.75">
      <c r="A2319" s="17" t="s">
        <v>1394</v>
      </c>
      <c r="B2319" s="17" t="s">
        <v>509</v>
      </c>
      <c r="C2319" s="17"/>
      <c r="D2319" s="17"/>
      <c r="E2319" s="38" t="s">
        <v>510</v>
      </c>
    </row>
    <row r="2320" spans="1:5" ht="12.75">
      <c r="A2320" s="17" t="s">
        <v>511</v>
      </c>
      <c r="B2320" s="17" t="s">
        <v>509</v>
      </c>
      <c r="C2320" s="17"/>
      <c r="D2320" s="17"/>
      <c r="E2320" s="38" t="s">
        <v>510</v>
      </c>
    </row>
    <row r="2321" spans="1:5" ht="12.75">
      <c r="A2321" s="17" t="s">
        <v>512</v>
      </c>
      <c r="B2321" s="17" t="s">
        <v>513</v>
      </c>
      <c r="C2321" s="17"/>
      <c r="D2321" s="17"/>
      <c r="E2321" s="38" t="s">
        <v>510</v>
      </c>
    </row>
    <row r="2322" spans="1:5" ht="12.75">
      <c r="A2322" s="17" t="s">
        <v>514</v>
      </c>
      <c r="B2322" s="17" t="s">
        <v>513</v>
      </c>
      <c r="C2322" s="17"/>
      <c r="D2322" s="17"/>
      <c r="E2322" s="38" t="s">
        <v>510</v>
      </c>
    </row>
    <row r="2323" spans="1:5" ht="12.75">
      <c r="A2323" s="17" t="s">
        <v>515</v>
      </c>
      <c r="B2323" s="17" t="s">
        <v>516</v>
      </c>
      <c r="C2323" s="17"/>
      <c r="D2323" s="17"/>
      <c r="E2323" s="38" t="s">
        <v>2281</v>
      </c>
    </row>
    <row r="2324" spans="1:5" ht="12.75">
      <c r="A2324" s="17" t="s">
        <v>602</v>
      </c>
      <c r="B2324" s="17" t="s">
        <v>517</v>
      </c>
      <c r="C2324" s="17"/>
      <c r="D2324" s="17"/>
      <c r="E2324" s="38" t="s">
        <v>2886</v>
      </c>
    </row>
    <row r="2325" spans="1:5" ht="12.75">
      <c r="A2325" s="17" t="s">
        <v>518</v>
      </c>
      <c r="B2325" s="17" t="s">
        <v>517</v>
      </c>
      <c r="C2325" s="17"/>
      <c r="D2325" s="17"/>
      <c r="E2325" s="38" t="s">
        <v>2886</v>
      </c>
    </row>
    <row r="2326" spans="1:5" ht="12.75">
      <c r="A2326" s="17" t="s">
        <v>519</v>
      </c>
      <c r="B2326" s="17" t="s">
        <v>517</v>
      </c>
      <c r="C2326" s="17"/>
      <c r="D2326" s="17"/>
      <c r="E2326" s="38" t="s">
        <v>2886</v>
      </c>
    </row>
    <row r="2330" spans="1:6" ht="12.75">
      <c r="A2330" s="46" t="s">
        <v>520</v>
      </c>
      <c r="B2330" s="47"/>
      <c r="C2330" s="47"/>
      <c r="D2330" s="47"/>
      <c r="E2330" s="47"/>
      <c r="F2330" s="48"/>
    </row>
    <row r="2331" spans="1:6" ht="12.75">
      <c r="A2331" s="49"/>
      <c r="B2331" s="11"/>
      <c r="C2331" s="11"/>
      <c r="D2331" s="11"/>
      <c r="E2331" s="11"/>
      <c r="F2331" s="45"/>
    </row>
    <row r="2332" spans="1:6" ht="12.75">
      <c r="A2332" s="20" t="s">
        <v>1448</v>
      </c>
      <c r="B2332" s="5">
        <v>2002</v>
      </c>
      <c r="C2332" s="5" t="s">
        <v>1449</v>
      </c>
      <c r="D2332" s="5">
        <v>2002</v>
      </c>
      <c r="E2332" s="20"/>
      <c r="F2332" s="50"/>
    </row>
    <row r="2333" spans="1:6" ht="13.5" thickBot="1">
      <c r="A2333" s="51" t="s">
        <v>1450</v>
      </c>
      <c r="B2333" s="52" t="s">
        <v>1451</v>
      </c>
      <c r="C2333" s="51"/>
      <c r="D2333" s="51" t="s">
        <v>1452</v>
      </c>
      <c r="E2333" s="51"/>
      <c r="F2333" s="53" t="s">
        <v>1453</v>
      </c>
    </row>
    <row r="2334" spans="1:6" ht="12.75">
      <c r="A2334" s="11"/>
      <c r="B2334" s="13"/>
      <c r="C2334" s="13"/>
      <c r="D2334" s="13"/>
      <c r="E2334" s="11"/>
      <c r="F2334" s="45"/>
    </row>
    <row r="2335" spans="1:6" ht="12.75">
      <c r="A2335" s="8" t="s">
        <v>521</v>
      </c>
      <c r="B2335" s="37">
        <f>SUM(B2336:B2340)</f>
        <v>200624900</v>
      </c>
      <c r="C2335" s="37"/>
      <c r="D2335" s="37">
        <f>SUM(D2336:D2340)</f>
        <v>43373080</v>
      </c>
      <c r="E2335" s="39"/>
      <c r="F2335" s="10">
        <f aca="true" t="shared" si="73" ref="F2335:F2340">SUM(D2335/B2335)</f>
        <v>0.21618991461179546</v>
      </c>
    </row>
    <row r="2336" spans="1:6" ht="12.75">
      <c r="A2336" s="17" t="s">
        <v>522</v>
      </c>
      <c r="B2336" s="31">
        <v>46491100</v>
      </c>
      <c r="C2336" s="31"/>
      <c r="D2336" s="31">
        <v>11418180</v>
      </c>
      <c r="E2336" s="17"/>
      <c r="F2336" s="14">
        <f t="shared" si="73"/>
        <v>0.2455992652357118</v>
      </c>
    </row>
    <row r="2337" spans="1:6" ht="12.75">
      <c r="A2337" s="17" t="s">
        <v>523</v>
      </c>
      <c r="B2337" s="31">
        <v>11666000</v>
      </c>
      <c r="C2337" s="31"/>
      <c r="D2337" s="31">
        <v>2111610</v>
      </c>
      <c r="E2337" s="17"/>
      <c r="F2337" s="14">
        <f t="shared" si="73"/>
        <v>0.18100548602777303</v>
      </c>
    </row>
    <row r="2338" spans="1:6" ht="12.75">
      <c r="A2338" s="17" t="s">
        <v>312</v>
      </c>
      <c r="B2338" s="31">
        <v>69619500</v>
      </c>
      <c r="C2338" s="31"/>
      <c r="D2338" s="31">
        <v>15351700</v>
      </c>
      <c r="E2338" s="17"/>
      <c r="F2338" s="14">
        <f t="shared" si="73"/>
        <v>0.22050862186600018</v>
      </c>
    </row>
    <row r="2339" spans="1:6" ht="12.75">
      <c r="A2339" s="17" t="s">
        <v>2614</v>
      </c>
      <c r="B2339" s="31">
        <v>51227300</v>
      </c>
      <c r="C2339" s="31"/>
      <c r="D2339" s="31">
        <v>10327220</v>
      </c>
      <c r="E2339" s="17"/>
      <c r="F2339" s="14">
        <f t="shared" si="73"/>
        <v>0.20159602399501828</v>
      </c>
    </row>
    <row r="2340" spans="1:6" ht="12.75">
      <c r="A2340" s="17" t="s">
        <v>2873</v>
      </c>
      <c r="B2340" s="31">
        <v>21621000</v>
      </c>
      <c r="C2340" s="31"/>
      <c r="D2340" s="31">
        <v>4164370</v>
      </c>
      <c r="E2340" s="17"/>
      <c r="F2340" s="14">
        <f t="shared" si="73"/>
        <v>0.19260764996993662</v>
      </c>
    </row>
    <row r="2341" spans="1:6" ht="12.75">
      <c r="A2341" s="40" t="s">
        <v>2106</v>
      </c>
      <c r="B2341" s="31"/>
      <c r="C2341" s="31"/>
      <c r="D2341" s="31"/>
      <c r="E2341" s="17"/>
      <c r="F2341" s="14"/>
    </row>
    <row r="2342" spans="1:6" ht="12.75">
      <c r="A2342" s="8" t="s">
        <v>524</v>
      </c>
      <c r="B2342" s="37">
        <f>SUM(B2343:B2353)</f>
        <v>352522700</v>
      </c>
      <c r="C2342" s="37"/>
      <c r="D2342" s="37">
        <f>SUM(D2343:D2353)</f>
        <v>67706845</v>
      </c>
      <c r="E2342" s="39"/>
      <c r="F2342" s="10">
        <f aca="true" t="shared" si="74" ref="F2342:F2368">SUM(D2342/B2342)</f>
        <v>0.19206378766530496</v>
      </c>
    </row>
    <row r="2343" spans="1:6" ht="12.75">
      <c r="A2343" s="17" t="s">
        <v>2097</v>
      </c>
      <c r="B2343" s="31">
        <v>19154500</v>
      </c>
      <c r="C2343" s="31"/>
      <c r="D2343" s="31">
        <v>3475470</v>
      </c>
      <c r="E2343" s="17"/>
      <c r="F2343" s="14">
        <f t="shared" si="74"/>
        <v>0.18144404709076195</v>
      </c>
    </row>
    <row r="2344" spans="1:6" ht="12.75">
      <c r="A2344" s="17" t="s">
        <v>827</v>
      </c>
      <c r="B2344" s="31">
        <v>13494800</v>
      </c>
      <c r="C2344" s="31"/>
      <c r="D2344" s="31">
        <v>2315860</v>
      </c>
      <c r="E2344" s="17"/>
      <c r="F2344" s="14">
        <f t="shared" si="74"/>
        <v>0.17161128731066783</v>
      </c>
    </row>
    <row r="2345" spans="1:6" ht="12.75">
      <c r="A2345" s="17" t="s">
        <v>525</v>
      </c>
      <c r="B2345" s="31">
        <v>107776100</v>
      </c>
      <c r="C2345" s="31"/>
      <c r="D2345" s="31">
        <v>23289045</v>
      </c>
      <c r="E2345" s="17"/>
      <c r="F2345" s="14">
        <f t="shared" si="74"/>
        <v>0.21608728651342923</v>
      </c>
    </row>
    <row r="2346" spans="1:6" ht="12.75">
      <c r="A2346" s="17" t="s">
        <v>526</v>
      </c>
      <c r="B2346" s="31">
        <v>10453400</v>
      </c>
      <c r="C2346" s="31"/>
      <c r="D2346" s="31">
        <v>2117630</v>
      </c>
      <c r="E2346" s="17"/>
      <c r="F2346" s="14">
        <f t="shared" si="74"/>
        <v>0.20257810855798114</v>
      </c>
    </row>
    <row r="2347" spans="1:6" ht="12.75">
      <c r="A2347" s="17" t="s">
        <v>527</v>
      </c>
      <c r="B2347" s="31">
        <v>41975600</v>
      </c>
      <c r="C2347" s="31"/>
      <c r="D2347" s="31">
        <v>6928330</v>
      </c>
      <c r="E2347" s="17"/>
      <c r="F2347" s="14">
        <f t="shared" si="74"/>
        <v>0.16505612784570084</v>
      </c>
    </row>
    <row r="2348" spans="1:6" ht="12.75">
      <c r="A2348" s="17" t="s">
        <v>528</v>
      </c>
      <c r="B2348" s="31">
        <v>12719500</v>
      </c>
      <c r="C2348" s="31"/>
      <c r="D2348" s="31">
        <v>2205390</v>
      </c>
      <c r="E2348" s="17"/>
      <c r="F2348" s="14">
        <f t="shared" si="74"/>
        <v>0.17338653248948466</v>
      </c>
    </row>
    <row r="2349" spans="1:6" ht="12.75">
      <c r="A2349" s="17" t="s">
        <v>2551</v>
      </c>
      <c r="B2349" s="31">
        <v>29260400</v>
      </c>
      <c r="C2349" s="31"/>
      <c r="D2349" s="31">
        <v>4117300</v>
      </c>
      <c r="E2349" s="17"/>
      <c r="F2349" s="14">
        <f t="shared" si="74"/>
        <v>0.14071236210031304</v>
      </c>
    </row>
    <row r="2350" spans="1:6" ht="12.75">
      <c r="A2350" s="17" t="s">
        <v>529</v>
      </c>
      <c r="B2350" s="31">
        <v>36467500</v>
      </c>
      <c r="C2350" s="31"/>
      <c r="D2350" s="31">
        <v>8433780</v>
      </c>
      <c r="E2350" s="17"/>
      <c r="F2350" s="14">
        <f t="shared" si="74"/>
        <v>0.23126838966202784</v>
      </c>
    </row>
    <row r="2351" spans="1:6" ht="12.75">
      <c r="A2351" s="17" t="s">
        <v>530</v>
      </c>
      <c r="B2351" s="31">
        <v>35256400</v>
      </c>
      <c r="C2351" s="31"/>
      <c r="D2351" s="31">
        <v>6190350</v>
      </c>
      <c r="E2351" s="17"/>
      <c r="F2351" s="14">
        <f t="shared" si="74"/>
        <v>0.1755808874417127</v>
      </c>
    </row>
    <row r="2352" spans="1:6" ht="12.75">
      <c r="A2352" s="17" t="s">
        <v>531</v>
      </c>
      <c r="B2352" s="31">
        <v>6980700</v>
      </c>
      <c r="C2352" s="31"/>
      <c r="D2352" s="31">
        <v>1644090</v>
      </c>
      <c r="E2352" s="17"/>
      <c r="F2352" s="14">
        <f t="shared" si="74"/>
        <v>0.23551936052258368</v>
      </c>
    </row>
    <row r="2353" spans="1:6" ht="12.75">
      <c r="A2353" s="17" t="s">
        <v>1413</v>
      </c>
      <c r="B2353" s="31">
        <v>38983800</v>
      </c>
      <c r="C2353" s="31"/>
      <c r="D2353" s="31">
        <v>6989600</v>
      </c>
      <c r="E2353" s="17"/>
      <c r="F2353" s="14">
        <f t="shared" si="74"/>
        <v>0.17929498920064232</v>
      </c>
    </row>
    <row r="2354" spans="1:6" ht="12.75">
      <c r="A2354" s="8" t="s">
        <v>1414</v>
      </c>
      <c r="B2354" s="37">
        <f>SUM(B2355:B2372)</f>
        <v>417912300</v>
      </c>
      <c r="C2354" s="37"/>
      <c r="D2354" s="37">
        <f>SUM(D2355:D2372)</f>
        <v>88400430</v>
      </c>
      <c r="E2354" s="39"/>
      <c r="F2354" s="10">
        <f t="shared" si="74"/>
        <v>0.2115286628318908</v>
      </c>
    </row>
    <row r="2355" spans="1:6" ht="12.75">
      <c r="A2355" s="17" t="s">
        <v>1383</v>
      </c>
      <c r="B2355" s="31">
        <v>46374400</v>
      </c>
      <c r="C2355" s="31"/>
      <c r="D2355" s="31">
        <v>10024950</v>
      </c>
      <c r="E2355" s="17"/>
      <c r="F2355" s="14">
        <f t="shared" si="74"/>
        <v>0.21617422543472262</v>
      </c>
    </row>
    <row r="2356" spans="1:6" ht="12.75">
      <c r="A2356" s="17" t="s">
        <v>1415</v>
      </c>
      <c r="B2356" s="31">
        <v>8167000</v>
      </c>
      <c r="C2356" s="31"/>
      <c r="D2356" s="31">
        <v>2278420</v>
      </c>
      <c r="E2356" s="17"/>
      <c r="F2356" s="14">
        <f t="shared" si="74"/>
        <v>0.27897881719113504</v>
      </c>
    </row>
    <row r="2357" spans="1:6" ht="12.75">
      <c r="A2357" s="17" t="s">
        <v>1416</v>
      </c>
      <c r="B2357" s="31">
        <v>19196200</v>
      </c>
      <c r="C2357" s="31"/>
      <c r="D2357" s="31">
        <v>3464100</v>
      </c>
      <c r="E2357" s="17"/>
      <c r="F2357" s="14">
        <f t="shared" si="74"/>
        <v>0.1804575905647993</v>
      </c>
    </row>
    <row r="2358" spans="1:6" ht="12.75">
      <c r="A2358" s="17" t="s">
        <v>1310</v>
      </c>
      <c r="B2358" s="31">
        <v>27825200</v>
      </c>
      <c r="C2358" s="31"/>
      <c r="D2358" s="31">
        <v>6166960</v>
      </c>
      <c r="E2358" s="17"/>
      <c r="F2358" s="14">
        <f t="shared" si="74"/>
        <v>0.22163218952604113</v>
      </c>
    </row>
    <row r="2359" spans="1:6" ht="12.75">
      <c r="A2359" s="17" t="s">
        <v>1417</v>
      </c>
      <c r="B2359" s="31">
        <v>18993700</v>
      </c>
      <c r="C2359" s="31"/>
      <c r="D2359" s="31">
        <v>3664110</v>
      </c>
      <c r="E2359" s="17"/>
      <c r="F2359" s="14">
        <f t="shared" si="74"/>
        <v>0.19291186024839815</v>
      </c>
    </row>
    <row r="2360" spans="1:6" ht="12.75">
      <c r="A2360" s="17" t="s">
        <v>1418</v>
      </c>
      <c r="B2360" s="31">
        <v>27367300</v>
      </c>
      <c r="C2360" s="31"/>
      <c r="D2360" s="31">
        <v>5421990</v>
      </c>
      <c r="E2360" s="17"/>
      <c r="F2360" s="14">
        <f t="shared" si="74"/>
        <v>0.1981192883477727</v>
      </c>
    </row>
    <row r="2361" spans="1:6" ht="12.75">
      <c r="A2361" s="17" t="s">
        <v>2818</v>
      </c>
      <c r="B2361" s="31">
        <v>31002600</v>
      </c>
      <c r="C2361" s="31"/>
      <c r="D2361" s="31">
        <v>5758680</v>
      </c>
      <c r="E2361" s="17"/>
      <c r="F2361" s="14">
        <f t="shared" si="74"/>
        <v>0.1857482920787289</v>
      </c>
    </row>
    <row r="2362" spans="1:6" ht="12.75">
      <c r="A2362" s="17" t="s">
        <v>2555</v>
      </c>
      <c r="B2362" s="31">
        <v>8911600</v>
      </c>
      <c r="C2362" s="31"/>
      <c r="D2362" s="31">
        <v>1482760</v>
      </c>
      <c r="E2362" s="17"/>
      <c r="F2362" s="14">
        <f t="shared" si="74"/>
        <v>0.16638538534045513</v>
      </c>
    </row>
    <row r="2363" spans="1:6" ht="12.75">
      <c r="A2363" s="17" t="s">
        <v>1419</v>
      </c>
      <c r="B2363" s="31">
        <v>101175500</v>
      </c>
      <c r="C2363" s="31"/>
      <c r="D2363" s="31">
        <v>24749230</v>
      </c>
      <c r="E2363" s="17"/>
      <c r="F2363" s="14">
        <f t="shared" si="74"/>
        <v>0.24461682917307057</v>
      </c>
    </row>
    <row r="2364" spans="1:6" ht="12.75">
      <c r="A2364" s="17" t="s">
        <v>1420</v>
      </c>
      <c r="B2364" s="31">
        <v>20235900</v>
      </c>
      <c r="C2364" s="31"/>
      <c r="D2364" s="31">
        <v>4055430</v>
      </c>
      <c r="E2364" s="17"/>
      <c r="F2364" s="14">
        <f t="shared" si="74"/>
        <v>0.20040769128133665</v>
      </c>
    </row>
    <row r="2365" spans="1:6" ht="12.75">
      <c r="A2365" s="17" t="s">
        <v>1421</v>
      </c>
      <c r="B2365" s="31">
        <v>1523100</v>
      </c>
      <c r="C2365" s="31"/>
      <c r="D2365" s="31">
        <v>328630</v>
      </c>
      <c r="E2365" s="17"/>
      <c r="F2365" s="14">
        <f t="shared" si="74"/>
        <v>0.21576390256713282</v>
      </c>
    </row>
    <row r="2366" spans="1:6" ht="12.75">
      <c r="A2366" s="17" t="s">
        <v>1422</v>
      </c>
      <c r="B2366" s="31">
        <v>1305200</v>
      </c>
      <c r="C2366" s="31"/>
      <c r="D2366" s="31">
        <v>208230</v>
      </c>
      <c r="E2366" s="17"/>
      <c r="F2366" s="14">
        <f t="shared" si="74"/>
        <v>0.15953876800490346</v>
      </c>
    </row>
    <row r="2367" spans="1:6" ht="12.75">
      <c r="A2367" s="17" t="s">
        <v>1423</v>
      </c>
      <c r="B2367" s="31">
        <v>44140900</v>
      </c>
      <c r="C2367" s="31"/>
      <c r="D2367" s="31">
        <v>10558190</v>
      </c>
      <c r="E2367" s="17"/>
      <c r="F2367" s="14">
        <f t="shared" si="74"/>
        <v>0.23919290272740248</v>
      </c>
    </row>
    <row r="2368" spans="1:6" ht="12.75">
      <c r="A2368" s="17" t="s">
        <v>1424</v>
      </c>
      <c r="B2368" s="31">
        <v>17160500</v>
      </c>
      <c r="C2368" s="31"/>
      <c r="D2368" s="31">
        <v>2906850</v>
      </c>
      <c r="E2368" s="17"/>
      <c r="F2368" s="14">
        <f t="shared" si="74"/>
        <v>0.16939191748492177</v>
      </c>
    </row>
    <row r="2369" spans="1:6" ht="12.75">
      <c r="A2369" s="40" t="s">
        <v>2589</v>
      </c>
      <c r="B2369" s="31"/>
      <c r="C2369" s="31"/>
      <c r="D2369" s="31"/>
      <c r="E2369" s="17"/>
      <c r="F2369" s="14"/>
    </row>
    <row r="2370" spans="1:6" ht="12.75">
      <c r="A2370" s="17" t="s">
        <v>1369</v>
      </c>
      <c r="B2370" s="31">
        <v>17527500</v>
      </c>
      <c r="C2370" s="31"/>
      <c r="D2370" s="31">
        <v>2668810</v>
      </c>
      <c r="E2370" s="17"/>
      <c r="F2370" s="14">
        <f>SUM(D2370/B2370)</f>
        <v>0.15226415632577378</v>
      </c>
    </row>
    <row r="2371" spans="1:6" ht="12.75">
      <c r="A2371" s="40" t="s">
        <v>2589</v>
      </c>
      <c r="B2371" s="31"/>
      <c r="C2371" s="31"/>
      <c r="D2371" s="31"/>
      <c r="E2371" s="17"/>
      <c r="F2371" s="14"/>
    </row>
    <row r="2372" spans="1:6" ht="12.75">
      <c r="A2372" s="17" t="s">
        <v>1425</v>
      </c>
      <c r="B2372" s="31">
        <v>27005700</v>
      </c>
      <c r="C2372" s="31"/>
      <c r="D2372" s="31">
        <v>4663090</v>
      </c>
      <c r="E2372" s="17"/>
      <c r="F2372" s="14">
        <f>SUM(D2372/B2372)</f>
        <v>0.172670584358117</v>
      </c>
    </row>
    <row r="2373" spans="1:6" ht="12.75">
      <c r="A2373" s="40" t="s">
        <v>2589</v>
      </c>
      <c r="B2373" s="31"/>
      <c r="C2373" s="31"/>
      <c r="D2373" s="31"/>
      <c r="E2373" s="17"/>
      <c r="F2373" s="14"/>
    </row>
    <row r="2374" spans="1:6" ht="12.75">
      <c r="A2374" s="17"/>
      <c r="B2374" s="31"/>
      <c r="C2374" s="31"/>
      <c r="D2374" s="31"/>
      <c r="E2374" s="17"/>
      <c r="F2374" s="14"/>
    </row>
    <row r="2375" spans="1:6" ht="12.75">
      <c r="A2375" s="17"/>
      <c r="B2375" s="17"/>
      <c r="C2375" s="17"/>
      <c r="D2375" s="17"/>
      <c r="E2375" s="17"/>
      <c r="F2375" s="14"/>
    </row>
    <row r="2376" spans="1:6" ht="15.75">
      <c r="A2376" s="23" t="s">
        <v>2567</v>
      </c>
      <c r="B2376" s="37">
        <f>+B2335+B2342+B2354</f>
        <v>971059900</v>
      </c>
      <c r="C2376" s="37"/>
      <c r="D2376" s="37">
        <f>+D2335+D2342+D2354</f>
        <v>199480355</v>
      </c>
      <c r="E2376" s="39"/>
      <c r="F2376" s="10">
        <f>SUM(D2376/B2376)</f>
        <v>0.20542538621973783</v>
      </c>
    </row>
    <row r="2377" spans="1:6" ht="15.75">
      <c r="A2377" s="23"/>
      <c r="B2377" s="65"/>
      <c r="C2377" s="65"/>
      <c r="D2377" s="65"/>
      <c r="E2377" s="62"/>
      <c r="F2377" s="90"/>
    </row>
    <row r="2378" spans="1:5" ht="12.75">
      <c r="A2378" s="17" t="s">
        <v>1426</v>
      </c>
      <c r="B2378" s="17" t="s">
        <v>1427</v>
      </c>
      <c r="C2378" s="17"/>
      <c r="D2378" s="17"/>
      <c r="E2378" s="38" t="s">
        <v>940</v>
      </c>
    </row>
    <row r="2379" spans="1:5" ht="12.75">
      <c r="A2379" s="17" t="s">
        <v>1428</v>
      </c>
      <c r="B2379" s="17" t="s">
        <v>1427</v>
      </c>
      <c r="C2379" s="17"/>
      <c r="D2379" s="17"/>
      <c r="E2379" s="38" t="s">
        <v>940</v>
      </c>
    </row>
    <row r="2380" spans="1:5" ht="12.75">
      <c r="A2380" s="17" t="s">
        <v>1429</v>
      </c>
      <c r="B2380" s="17" t="s">
        <v>1430</v>
      </c>
      <c r="C2380" s="17"/>
      <c r="D2380" s="17"/>
      <c r="E2380" s="38" t="s">
        <v>2281</v>
      </c>
    </row>
    <row r="2381" spans="1:5" ht="12.75">
      <c r="A2381" s="17" t="s">
        <v>1431</v>
      </c>
      <c r="B2381" s="17" t="s">
        <v>1430</v>
      </c>
      <c r="C2381" s="17"/>
      <c r="D2381" s="17"/>
      <c r="E2381" s="38" t="s">
        <v>2281</v>
      </c>
    </row>
    <row r="2382" spans="1:5" ht="12.75">
      <c r="A2382" s="17" t="s">
        <v>1432</v>
      </c>
      <c r="B2382" s="17" t="s">
        <v>1430</v>
      </c>
      <c r="C2382" s="17"/>
      <c r="D2382" s="17"/>
      <c r="E2382" s="38" t="s">
        <v>2281</v>
      </c>
    </row>
    <row r="2383" spans="1:5" ht="12.75">
      <c r="A2383" s="17" t="s">
        <v>1433</v>
      </c>
      <c r="B2383" s="17" t="s">
        <v>1430</v>
      </c>
      <c r="C2383" s="17"/>
      <c r="D2383" s="17"/>
      <c r="E2383" s="38" t="s">
        <v>2281</v>
      </c>
    </row>
    <row r="2386" spans="1:6" ht="12.75">
      <c r="A2386" s="46" t="s">
        <v>1434</v>
      </c>
      <c r="B2386" s="47"/>
      <c r="C2386" s="47"/>
      <c r="D2386" s="47"/>
      <c r="E2386" s="47"/>
      <c r="F2386" s="48"/>
    </row>
    <row r="2387" spans="1:6" ht="12.75">
      <c r="A2387" s="49"/>
      <c r="B2387" s="11"/>
      <c r="C2387" s="11"/>
      <c r="D2387" s="11"/>
      <c r="E2387" s="11"/>
      <c r="F2387" s="45"/>
    </row>
    <row r="2388" spans="1:6" ht="12.75">
      <c r="A2388" s="20" t="s">
        <v>1448</v>
      </c>
      <c r="B2388" s="5">
        <v>2002</v>
      </c>
      <c r="C2388" s="5" t="s">
        <v>1449</v>
      </c>
      <c r="D2388" s="5">
        <v>2002</v>
      </c>
      <c r="E2388" s="20"/>
      <c r="F2388" s="50"/>
    </row>
    <row r="2389" spans="1:6" ht="13.5" thickBot="1">
      <c r="A2389" s="51" t="s">
        <v>1450</v>
      </c>
      <c r="B2389" s="52" t="s">
        <v>1451</v>
      </c>
      <c r="C2389" s="51"/>
      <c r="D2389" s="51" t="s">
        <v>1452</v>
      </c>
      <c r="E2389" s="51"/>
      <c r="F2389" s="53" t="s">
        <v>1453</v>
      </c>
    </row>
    <row r="2390" spans="1:6" ht="12.75">
      <c r="A2390" s="11"/>
      <c r="B2390" s="13"/>
      <c r="C2390" s="13"/>
      <c r="D2390" s="13"/>
      <c r="E2390" s="11"/>
      <c r="F2390" s="45"/>
    </row>
    <row r="2391" spans="1:6" ht="12.75">
      <c r="A2391" s="8" t="s">
        <v>1435</v>
      </c>
      <c r="B2391" s="37">
        <f>SUM(B2392:B2407)</f>
        <v>808868100</v>
      </c>
      <c r="C2391" s="37"/>
      <c r="D2391" s="37">
        <f>SUM(D2392:D2407)</f>
        <v>137009650</v>
      </c>
      <c r="E2391" s="39"/>
      <c r="F2391" s="10">
        <f aca="true" t="shared" si="75" ref="F2391:F2407">SUM(D2391/B2391)</f>
        <v>0.16938441508572288</v>
      </c>
    </row>
    <row r="2392" spans="1:6" ht="12.75">
      <c r="A2392" s="17" t="s">
        <v>1436</v>
      </c>
      <c r="B2392" s="31">
        <v>32489000</v>
      </c>
      <c r="C2392" s="31"/>
      <c r="D2392" s="31">
        <v>4618980</v>
      </c>
      <c r="E2392" s="17"/>
      <c r="F2392" s="14">
        <f t="shared" si="75"/>
        <v>0.14217058081196712</v>
      </c>
    </row>
    <row r="2393" spans="1:6" ht="12.75">
      <c r="A2393" s="17" t="s">
        <v>1437</v>
      </c>
      <c r="B2393" s="31">
        <v>65675400</v>
      </c>
      <c r="C2393" s="31"/>
      <c r="D2393" s="31">
        <v>12093820</v>
      </c>
      <c r="E2393" s="17"/>
      <c r="F2393" s="14">
        <f t="shared" si="75"/>
        <v>0.18414535731796075</v>
      </c>
    </row>
    <row r="2394" spans="1:6" ht="12.75">
      <c r="A2394" s="17" t="s">
        <v>1438</v>
      </c>
      <c r="B2394" s="31">
        <v>115645100</v>
      </c>
      <c r="C2394" s="31"/>
      <c r="D2394" s="31">
        <v>20536950</v>
      </c>
      <c r="E2394" s="17"/>
      <c r="F2394" s="14">
        <f t="shared" si="75"/>
        <v>0.17758599369968983</v>
      </c>
    </row>
    <row r="2395" spans="1:6" ht="12.75">
      <c r="A2395" s="17" t="s">
        <v>1439</v>
      </c>
      <c r="B2395" s="31">
        <v>115536700</v>
      </c>
      <c r="C2395" s="31"/>
      <c r="D2395" s="31">
        <v>21449440</v>
      </c>
      <c r="E2395" s="17"/>
      <c r="F2395" s="14">
        <f t="shared" si="75"/>
        <v>0.18565044700082312</v>
      </c>
    </row>
    <row r="2396" spans="1:6" ht="12.75">
      <c r="A2396" s="17" t="s">
        <v>1440</v>
      </c>
      <c r="B2396" s="31">
        <v>38690300</v>
      </c>
      <c r="C2396" s="31"/>
      <c r="D2396" s="31">
        <v>5786380</v>
      </c>
      <c r="E2396" s="17"/>
      <c r="F2396" s="14">
        <f t="shared" si="75"/>
        <v>0.14955634874891122</v>
      </c>
    </row>
    <row r="2397" spans="1:6" ht="12.75">
      <c r="A2397" s="17" t="s">
        <v>1441</v>
      </c>
      <c r="B2397" s="31">
        <v>7965500</v>
      </c>
      <c r="C2397" s="31"/>
      <c r="D2397" s="31">
        <v>1514420</v>
      </c>
      <c r="E2397" s="17"/>
      <c r="F2397" s="14">
        <f t="shared" si="75"/>
        <v>0.19012240286234386</v>
      </c>
    </row>
    <row r="2398" spans="1:6" ht="12.75">
      <c r="A2398" s="17" t="s">
        <v>567</v>
      </c>
      <c r="B2398" s="31">
        <v>14776800</v>
      </c>
      <c r="C2398" s="31"/>
      <c r="D2398" s="31">
        <v>3153290</v>
      </c>
      <c r="E2398" s="17"/>
      <c r="F2398" s="14">
        <f t="shared" si="75"/>
        <v>0.21339464566076552</v>
      </c>
    </row>
    <row r="2399" spans="1:6" ht="12.75">
      <c r="A2399" s="17" t="s">
        <v>2991</v>
      </c>
      <c r="B2399" s="31">
        <v>59974800</v>
      </c>
      <c r="C2399" s="31"/>
      <c r="D2399" s="31">
        <v>10495060</v>
      </c>
      <c r="E2399" s="17"/>
      <c r="F2399" s="14">
        <f t="shared" si="75"/>
        <v>0.1749911629551078</v>
      </c>
    </row>
    <row r="2400" spans="1:6" ht="12.75">
      <c r="A2400" s="17" t="s">
        <v>2750</v>
      </c>
      <c r="B2400" s="31">
        <v>66410300</v>
      </c>
      <c r="C2400" s="31"/>
      <c r="D2400" s="31">
        <v>11436610</v>
      </c>
      <c r="E2400" s="17"/>
      <c r="F2400" s="14">
        <f t="shared" si="75"/>
        <v>0.17221138889599957</v>
      </c>
    </row>
    <row r="2401" spans="1:6" ht="12.75">
      <c r="A2401" s="17" t="s">
        <v>568</v>
      </c>
      <c r="B2401" s="31">
        <v>21001000</v>
      </c>
      <c r="C2401" s="31"/>
      <c r="D2401" s="31">
        <v>3627760</v>
      </c>
      <c r="E2401" s="17"/>
      <c r="F2401" s="14">
        <f t="shared" si="75"/>
        <v>0.17274225036903004</v>
      </c>
    </row>
    <row r="2402" spans="1:6" ht="12.75">
      <c r="A2402" s="17" t="s">
        <v>569</v>
      </c>
      <c r="B2402" s="31">
        <v>35731500</v>
      </c>
      <c r="C2402" s="31"/>
      <c r="D2402" s="31">
        <v>4460880</v>
      </c>
      <c r="E2402" s="17"/>
      <c r="F2402" s="14">
        <f t="shared" si="75"/>
        <v>0.12484446496788548</v>
      </c>
    </row>
    <row r="2403" spans="1:6" ht="12.75">
      <c r="A2403" s="17" t="s">
        <v>543</v>
      </c>
      <c r="B2403" s="31">
        <v>42818700</v>
      </c>
      <c r="C2403" s="31"/>
      <c r="D2403" s="31">
        <v>6364080</v>
      </c>
      <c r="E2403" s="17"/>
      <c r="F2403" s="14">
        <f t="shared" si="75"/>
        <v>0.14862851978224467</v>
      </c>
    </row>
    <row r="2404" spans="1:6" ht="12.75">
      <c r="A2404" s="17" t="s">
        <v>570</v>
      </c>
      <c r="B2404" s="31">
        <v>14216200</v>
      </c>
      <c r="C2404" s="31"/>
      <c r="D2404" s="31">
        <v>2668020</v>
      </c>
      <c r="E2404" s="17"/>
      <c r="F2404" s="14">
        <f t="shared" si="75"/>
        <v>0.18767462472390653</v>
      </c>
    </row>
    <row r="2405" spans="1:6" ht="12.75">
      <c r="A2405" s="17" t="s">
        <v>571</v>
      </c>
      <c r="B2405" s="31">
        <v>33362800</v>
      </c>
      <c r="C2405" s="31"/>
      <c r="D2405" s="31">
        <v>4923210</v>
      </c>
      <c r="E2405" s="17"/>
      <c r="F2405" s="14">
        <f t="shared" si="75"/>
        <v>0.14756585178702028</v>
      </c>
    </row>
    <row r="2406" spans="1:6" ht="12.75">
      <c r="A2406" s="17" t="s">
        <v>1219</v>
      </c>
      <c r="B2406" s="31">
        <v>50450900</v>
      </c>
      <c r="C2406" s="31"/>
      <c r="D2406" s="31">
        <v>7022950</v>
      </c>
      <c r="E2406" s="17"/>
      <c r="F2406" s="14">
        <f t="shared" si="75"/>
        <v>0.13920366138166018</v>
      </c>
    </row>
    <row r="2407" spans="1:6" ht="12.75">
      <c r="A2407" s="17" t="s">
        <v>2338</v>
      </c>
      <c r="B2407" s="31">
        <v>94123100</v>
      </c>
      <c r="C2407" s="31"/>
      <c r="D2407" s="31">
        <v>16857800</v>
      </c>
      <c r="E2407" s="17"/>
      <c r="F2407" s="14">
        <f t="shared" si="75"/>
        <v>0.17910374817659003</v>
      </c>
    </row>
    <row r="2408" spans="1:6" ht="12.75">
      <c r="A2408" s="17"/>
      <c r="B2408" s="31"/>
      <c r="C2408" s="31"/>
      <c r="D2408" s="31"/>
      <c r="E2408" s="17"/>
      <c r="F2408" s="14"/>
    </row>
    <row r="2409" spans="1:6" ht="12.75">
      <c r="A2409" s="17"/>
      <c r="B2409" s="17"/>
      <c r="C2409" s="17"/>
      <c r="D2409" s="17"/>
      <c r="E2409" s="17"/>
      <c r="F2409" s="14"/>
    </row>
    <row r="2410" spans="1:6" ht="15.75">
      <c r="A2410" s="23" t="s">
        <v>2567</v>
      </c>
      <c r="B2410" s="37">
        <f>SUM(B2391)</f>
        <v>808868100</v>
      </c>
      <c r="C2410" s="37"/>
      <c r="D2410" s="37">
        <f>SUM(D2391)</f>
        <v>137009650</v>
      </c>
      <c r="E2410" s="39"/>
      <c r="F2410" s="10">
        <f>SUM(D2410/B2410)</f>
        <v>0.16938441508572288</v>
      </c>
    </row>
    <row r="2413" spans="1:5" ht="12.75">
      <c r="A2413" s="17" t="s">
        <v>572</v>
      </c>
      <c r="B2413" s="17" t="s">
        <v>573</v>
      </c>
      <c r="C2413" s="17"/>
      <c r="D2413" s="17"/>
      <c r="E2413" s="38" t="s">
        <v>1973</v>
      </c>
    </row>
    <row r="2416" spans="1:6" ht="12.75">
      <c r="A2416" s="46" t="s">
        <v>574</v>
      </c>
      <c r="B2416" s="47"/>
      <c r="C2416" s="47"/>
      <c r="D2416" s="47"/>
      <c r="E2416" s="47"/>
      <c r="F2416" s="48"/>
    </row>
    <row r="2417" spans="1:6" ht="9.75" customHeight="1">
      <c r="A2417" s="49"/>
      <c r="B2417" s="11"/>
      <c r="C2417" s="11"/>
      <c r="D2417" s="11"/>
      <c r="E2417" s="11"/>
      <c r="F2417" s="45"/>
    </row>
    <row r="2418" spans="1:6" ht="12.75">
      <c r="A2418" s="20" t="s">
        <v>1448</v>
      </c>
      <c r="B2418" s="5">
        <v>2002</v>
      </c>
      <c r="C2418" s="5" t="s">
        <v>1449</v>
      </c>
      <c r="D2418" s="5">
        <v>2002</v>
      </c>
      <c r="E2418" s="20"/>
      <c r="F2418" s="50"/>
    </row>
    <row r="2419" spans="1:6" ht="13.5" thickBot="1">
      <c r="A2419" s="51" t="s">
        <v>1450</v>
      </c>
      <c r="B2419" s="52" t="s">
        <v>1451</v>
      </c>
      <c r="C2419" s="51"/>
      <c r="D2419" s="51" t="s">
        <v>1452</v>
      </c>
      <c r="E2419" s="51"/>
      <c r="F2419" s="53" t="s">
        <v>1453</v>
      </c>
    </row>
    <row r="2420" spans="1:6" ht="12.75" customHeight="1">
      <c r="A2420" s="11"/>
      <c r="B2420" s="13"/>
      <c r="C2420" s="13"/>
      <c r="D2420" s="13"/>
      <c r="E2420" s="11"/>
      <c r="F2420" s="45"/>
    </row>
    <row r="2421" spans="1:6" ht="12.75">
      <c r="A2421" s="8" t="s">
        <v>575</v>
      </c>
      <c r="B2421" s="37">
        <f>SUM(B2422:B2429)</f>
        <v>1081436000</v>
      </c>
      <c r="C2421" s="37"/>
      <c r="D2421" s="37">
        <f>SUM(D2422:D2429)</f>
        <v>203284076</v>
      </c>
      <c r="E2421" s="39"/>
      <c r="F2421" s="10">
        <f aca="true" t="shared" si="76" ref="F2421:F2454">SUM(D2421/B2421)</f>
        <v>0.18797605776023732</v>
      </c>
    </row>
    <row r="2422" spans="1:6" ht="12.75">
      <c r="A2422" s="17" t="s">
        <v>576</v>
      </c>
      <c r="B2422" s="31">
        <v>123964400</v>
      </c>
      <c r="C2422" s="31"/>
      <c r="D2422" s="31">
        <v>21595499</v>
      </c>
      <c r="E2422" s="17"/>
      <c r="F2422" s="14">
        <f t="shared" si="76"/>
        <v>0.17420726434363415</v>
      </c>
    </row>
    <row r="2423" spans="1:6" ht="12.75">
      <c r="A2423" s="17" t="s">
        <v>577</v>
      </c>
      <c r="B2423" s="31">
        <v>76502600</v>
      </c>
      <c r="C2423" s="31"/>
      <c r="D2423" s="31">
        <v>14424356</v>
      </c>
      <c r="E2423" s="17"/>
      <c r="F2423" s="14">
        <f t="shared" si="76"/>
        <v>0.18854726506027247</v>
      </c>
    </row>
    <row r="2424" spans="1:6" ht="12.75">
      <c r="A2424" s="17" t="s">
        <v>578</v>
      </c>
      <c r="B2424" s="31">
        <v>228793400</v>
      </c>
      <c r="C2424" s="31"/>
      <c r="D2424" s="31">
        <v>42967329</v>
      </c>
      <c r="E2424" s="17"/>
      <c r="F2424" s="14">
        <f t="shared" si="76"/>
        <v>0.1877996874035702</v>
      </c>
    </row>
    <row r="2425" spans="1:6" ht="12.75">
      <c r="A2425" s="17" t="s">
        <v>579</v>
      </c>
      <c r="B2425" s="31">
        <v>68009200</v>
      </c>
      <c r="C2425" s="31"/>
      <c r="D2425" s="31">
        <v>11786603</v>
      </c>
      <c r="E2425" s="17"/>
      <c r="F2425" s="14">
        <f t="shared" si="76"/>
        <v>0.17330894937743718</v>
      </c>
    </row>
    <row r="2426" spans="1:6" ht="12.75">
      <c r="A2426" s="17" t="s">
        <v>580</v>
      </c>
      <c r="B2426" s="31">
        <v>113070900</v>
      </c>
      <c r="C2426" s="31"/>
      <c r="D2426" s="31">
        <v>18841361</v>
      </c>
      <c r="E2426" s="17"/>
      <c r="F2426" s="14">
        <f t="shared" si="76"/>
        <v>0.16663315671848372</v>
      </c>
    </row>
    <row r="2427" spans="1:6" ht="12.75">
      <c r="A2427" s="17" t="s">
        <v>1472</v>
      </c>
      <c r="B2427" s="31">
        <v>41969600</v>
      </c>
      <c r="C2427" s="31"/>
      <c r="D2427" s="31">
        <v>7865282</v>
      </c>
      <c r="E2427" s="17"/>
      <c r="F2427" s="14">
        <f t="shared" si="76"/>
        <v>0.1874042640387328</v>
      </c>
    </row>
    <row r="2428" spans="1:6" ht="12.75">
      <c r="A2428" s="17" t="s">
        <v>1473</v>
      </c>
      <c r="B2428" s="31">
        <v>49699500</v>
      </c>
      <c r="C2428" s="31"/>
      <c r="D2428" s="31">
        <v>9823081</v>
      </c>
      <c r="E2428" s="17"/>
      <c r="F2428" s="14">
        <f t="shared" si="76"/>
        <v>0.19764949345566857</v>
      </c>
    </row>
    <row r="2429" spans="1:6" ht="12.75">
      <c r="A2429" s="17" t="s">
        <v>1474</v>
      </c>
      <c r="B2429" s="31">
        <v>379426400</v>
      </c>
      <c r="C2429" s="31"/>
      <c r="D2429" s="31">
        <v>75980565</v>
      </c>
      <c r="E2429" s="17"/>
      <c r="F2429" s="14">
        <f t="shared" si="76"/>
        <v>0.20025112907272663</v>
      </c>
    </row>
    <row r="2430" spans="1:6" ht="12.75">
      <c r="A2430" s="8" t="s">
        <v>1475</v>
      </c>
      <c r="B2430" s="37">
        <f>SUM(B2431:B2432)</f>
        <v>220556800</v>
      </c>
      <c r="C2430" s="37"/>
      <c r="D2430" s="37">
        <f>SUM(D2431:D2432)</f>
        <v>54986967</v>
      </c>
      <c r="E2430" s="39"/>
      <c r="F2430" s="10">
        <f t="shared" si="76"/>
        <v>0.24930977870553073</v>
      </c>
    </row>
    <row r="2431" spans="1:6" ht="12.75">
      <c r="A2431" s="17" t="s">
        <v>1476</v>
      </c>
      <c r="B2431" s="31">
        <v>152406400</v>
      </c>
      <c r="C2431" s="31"/>
      <c r="D2431" s="31">
        <v>40977003</v>
      </c>
      <c r="E2431" s="17"/>
      <c r="F2431" s="14">
        <f t="shared" si="76"/>
        <v>0.26886668145169756</v>
      </c>
    </row>
    <row r="2432" spans="1:6" ht="12.75">
      <c r="A2432" s="17" t="s">
        <v>1477</v>
      </c>
      <c r="B2432" s="31">
        <v>68150400</v>
      </c>
      <c r="C2432" s="31"/>
      <c r="D2432" s="31">
        <v>14009964</v>
      </c>
      <c r="E2432" s="17"/>
      <c r="F2432" s="14">
        <f t="shared" si="76"/>
        <v>0.20557420059163262</v>
      </c>
    </row>
    <row r="2433" spans="1:6" ht="12.75">
      <c r="A2433" s="8" t="s">
        <v>1478</v>
      </c>
      <c r="B2433" s="37">
        <v>439961900</v>
      </c>
      <c r="C2433" s="37"/>
      <c r="D2433" s="37">
        <v>83534787</v>
      </c>
      <c r="E2433" s="39"/>
      <c r="F2433" s="10">
        <f t="shared" si="76"/>
        <v>0.18986822949896343</v>
      </c>
    </row>
    <row r="2434" spans="1:6" ht="12.75">
      <c r="A2434" s="8" t="s">
        <v>1479</v>
      </c>
      <c r="B2434" s="37">
        <f>SUM(B2435:B2439)</f>
        <v>399838700</v>
      </c>
      <c r="C2434" s="37"/>
      <c r="D2434" s="37">
        <f>SUM(D2435:D2439)</f>
        <v>76685141</v>
      </c>
      <c r="E2434" s="39"/>
      <c r="F2434" s="10">
        <f t="shared" si="76"/>
        <v>0.1917901918948816</v>
      </c>
    </row>
    <row r="2435" spans="1:6" ht="12.75">
      <c r="A2435" s="17" t="s">
        <v>1480</v>
      </c>
      <c r="B2435" s="31">
        <v>30308800</v>
      </c>
      <c r="C2435" s="31"/>
      <c r="D2435" s="31">
        <v>7060917</v>
      </c>
      <c r="E2435" s="17"/>
      <c r="F2435" s="14">
        <f t="shared" si="76"/>
        <v>0.23296590429182285</v>
      </c>
    </row>
    <row r="2436" spans="1:6" ht="12.75">
      <c r="A2436" s="17" t="s">
        <v>297</v>
      </c>
      <c r="B2436" s="31">
        <v>83346300</v>
      </c>
      <c r="C2436" s="31"/>
      <c r="D2436" s="31">
        <v>15132212</v>
      </c>
      <c r="E2436" s="17"/>
      <c r="F2436" s="14">
        <f t="shared" si="76"/>
        <v>0.1815582935295268</v>
      </c>
    </row>
    <row r="2437" spans="1:6" ht="12.75">
      <c r="A2437" s="17" t="s">
        <v>1481</v>
      </c>
      <c r="B2437" s="31">
        <v>46257000</v>
      </c>
      <c r="C2437" s="31"/>
      <c r="D2437" s="31">
        <v>8484721</v>
      </c>
      <c r="E2437" s="17"/>
      <c r="F2437" s="14">
        <f t="shared" si="76"/>
        <v>0.18342566530471063</v>
      </c>
    </row>
    <row r="2438" spans="1:6" ht="12.75">
      <c r="A2438" s="17" t="s">
        <v>1482</v>
      </c>
      <c r="B2438" s="31">
        <v>48062800</v>
      </c>
      <c r="C2438" s="31"/>
      <c r="D2438" s="31">
        <v>9278408</v>
      </c>
      <c r="E2438" s="17"/>
      <c r="F2438" s="14">
        <f t="shared" si="76"/>
        <v>0.19304759606181912</v>
      </c>
    </row>
    <row r="2439" spans="1:6" ht="12.75">
      <c r="A2439" s="17" t="s">
        <v>699</v>
      </c>
      <c r="B2439" s="31">
        <v>191863800</v>
      </c>
      <c r="C2439" s="31"/>
      <c r="D2439" s="31">
        <v>36728883</v>
      </c>
      <c r="E2439" s="17"/>
      <c r="F2439" s="14">
        <f t="shared" si="76"/>
        <v>0.19143206274450938</v>
      </c>
    </row>
    <row r="2440" spans="1:6" ht="12.75">
      <c r="A2440" s="8" t="s">
        <v>1483</v>
      </c>
      <c r="B2440" s="37">
        <f>SUM(B2441:B2443)</f>
        <v>578359900</v>
      </c>
      <c r="C2440" s="37"/>
      <c r="D2440" s="37">
        <f>SUM(D2441:D2443)</f>
        <v>113724856</v>
      </c>
      <c r="E2440" s="39"/>
      <c r="F2440" s="10">
        <f t="shared" si="76"/>
        <v>0.19663336963714118</v>
      </c>
    </row>
    <row r="2441" spans="1:6" ht="12.75">
      <c r="A2441" s="17" t="s">
        <v>1484</v>
      </c>
      <c r="B2441" s="31">
        <v>315384600</v>
      </c>
      <c r="C2441" s="31"/>
      <c r="D2441" s="31">
        <v>59731649</v>
      </c>
      <c r="E2441" s="17"/>
      <c r="F2441" s="14">
        <f t="shared" si="76"/>
        <v>0.18939304265331916</v>
      </c>
    </row>
    <row r="2442" spans="1:6" ht="12.75">
      <c r="A2442" s="17" t="s">
        <v>1485</v>
      </c>
      <c r="B2442" s="31">
        <v>152768500</v>
      </c>
      <c r="C2442" s="31"/>
      <c r="D2442" s="31">
        <v>29965595</v>
      </c>
      <c r="E2442" s="17"/>
      <c r="F2442" s="14">
        <f t="shared" si="76"/>
        <v>0.19615035167590178</v>
      </c>
    </row>
    <row r="2443" spans="1:6" ht="12.75">
      <c r="A2443" s="17" t="s">
        <v>1486</v>
      </c>
      <c r="B2443" s="31">
        <v>110206800</v>
      </c>
      <c r="C2443" s="31"/>
      <c r="D2443" s="31">
        <v>24027612</v>
      </c>
      <c r="E2443" s="17"/>
      <c r="F2443" s="14">
        <f t="shared" si="76"/>
        <v>0.21802295321159856</v>
      </c>
    </row>
    <row r="2444" spans="1:6" ht="12.75">
      <c r="A2444" s="8" t="s">
        <v>1487</v>
      </c>
      <c r="B2444" s="37">
        <f>SUM(B2445:B2454)</f>
        <v>818087300</v>
      </c>
      <c r="C2444" s="37"/>
      <c r="D2444" s="37">
        <f>SUM(D2445:D2454)</f>
        <v>168340808</v>
      </c>
      <c r="E2444" s="39"/>
      <c r="F2444" s="10">
        <f t="shared" si="76"/>
        <v>0.20577364787352156</v>
      </c>
    </row>
    <row r="2445" spans="1:6" ht="12.75">
      <c r="A2445" s="17" t="s">
        <v>1488</v>
      </c>
      <c r="B2445" s="31">
        <v>90461600</v>
      </c>
      <c r="C2445" s="31"/>
      <c r="D2445" s="31">
        <v>27856127</v>
      </c>
      <c r="E2445" s="17"/>
      <c r="F2445" s="14">
        <f t="shared" si="76"/>
        <v>0.3079331672223352</v>
      </c>
    </row>
    <row r="2446" spans="1:6" ht="12.75">
      <c r="A2446" s="17" t="s">
        <v>846</v>
      </c>
      <c r="B2446" s="31">
        <v>117997900</v>
      </c>
      <c r="C2446" s="31"/>
      <c r="D2446" s="31">
        <v>32141876</v>
      </c>
      <c r="E2446" s="17"/>
      <c r="F2446" s="14">
        <f t="shared" si="76"/>
        <v>0.27239362734421546</v>
      </c>
    </row>
    <row r="2447" spans="1:6" ht="12.75">
      <c r="A2447" s="17" t="s">
        <v>1489</v>
      </c>
      <c r="B2447" s="31">
        <v>24325600</v>
      </c>
      <c r="C2447" s="31"/>
      <c r="D2447" s="31">
        <v>4475013</v>
      </c>
      <c r="E2447" s="17"/>
      <c r="F2447" s="14">
        <f t="shared" si="76"/>
        <v>0.18396310882362613</v>
      </c>
    </row>
    <row r="2448" spans="1:6" ht="12.75">
      <c r="A2448" s="17" t="s">
        <v>2846</v>
      </c>
      <c r="B2448" s="31">
        <v>130694000</v>
      </c>
      <c r="C2448" s="31"/>
      <c r="D2448" s="31">
        <v>22280111</v>
      </c>
      <c r="E2448" s="17"/>
      <c r="F2448" s="14">
        <f t="shared" si="76"/>
        <v>0.1704753929025051</v>
      </c>
    </row>
    <row r="2449" spans="1:6" ht="12.75">
      <c r="A2449" s="17" t="s">
        <v>599</v>
      </c>
      <c r="B2449" s="31">
        <v>33640500</v>
      </c>
      <c r="C2449" s="31"/>
      <c r="D2449" s="31">
        <v>11129952</v>
      </c>
      <c r="E2449" s="17"/>
      <c r="F2449" s="14">
        <f t="shared" si="76"/>
        <v>0.33084977928389886</v>
      </c>
    </row>
    <row r="2450" spans="1:6" ht="12.75">
      <c r="A2450" s="17" t="s">
        <v>2557</v>
      </c>
      <c r="B2450" s="31">
        <v>71541700</v>
      </c>
      <c r="C2450" s="31"/>
      <c r="D2450" s="31">
        <v>14354587</v>
      </c>
      <c r="E2450" s="17"/>
      <c r="F2450" s="14">
        <f t="shared" si="76"/>
        <v>0.2006464341775496</v>
      </c>
    </row>
    <row r="2451" spans="1:6" ht="12.75">
      <c r="A2451" s="17" t="s">
        <v>1490</v>
      </c>
      <c r="B2451" s="31">
        <v>65832800</v>
      </c>
      <c r="C2451" s="31"/>
      <c r="D2451" s="31">
        <v>11559249</v>
      </c>
      <c r="E2451" s="17"/>
      <c r="F2451" s="14">
        <f t="shared" si="76"/>
        <v>0.17558495157429124</v>
      </c>
    </row>
    <row r="2452" spans="1:6" ht="12.75">
      <c r="A2452" s="17" t="s">
        <v>1491</v>
      </c>
      <c r="B2452" s="31">
        <v>66018300</v>
      </c>
      <c r="C2452" s="31"/>
      <c r="D2452" s="31">
        <v>14093737</v>
      </c>
      <c r="E2452" s="17"/>
      <c r="F2452" s="14">
        <f t="shared" si="76"/>
        <v>0.21348227688383373</v>
      </c>
    </row>
    <row r="2453" spans="1:6" ht="12.75">
      <c r="A2453" s="17" t="s">
        <v>1492</v>
      </c>
      <c r="B2453" s="31">
        <v>78454800</v>
      </c>
      <c r="C2453" s="31"/>
      <c r="D2453" s="31">
        <v>16100616</v>
      </c>
      <c r="E2453" s="17"/>
      <c r="F2453" s="14">
        <f t="shared" si="76"/>
        <v>0.2052215543217241</v>
      </c>
    </row>
    <row r="2454" spans="1:6" ht="12.75">
      <c r="A2454" s="17" t="s">
        <v>599</v>
      </c>
      <c r="B2454" s="31">
        <v>139120100</v>
      </c>
      <c r="C2454" s="31"/>
      <c r="D2454" s="31">
        <v>14349540</v>
      </c>
      <c r="E2454" s="17"/>
      <c r="F2454" s="14">
        <f t="shared" si="76"/>
        <v>0.10314498048808188</v>
      </c>
    </row>
    <row r="2455" spans="1:6" ht="12.75">
      <c r="A2455" s="40" t="s">
        <v>1493</v>
      </c>
      <c r="B2455" s="31"/>
      <c r="C2455" s="31"/>
      <c r="D2455" s="31"/>
      <c r="E2455" s="17"/>
      <c r="F2455" s="14"/>
    </row>
    <row r="2456" spans="1:6" ht="12.75">
      <c r="A2456" s="8" t="s">
        <v>1494</v>
      </c>
      <c r="B2456" s="37">
        <v>248822200</v>
      </c>
      <c r="C2456" s="37"/>
      <c r="D2456" s="37">
        <v>48192799</v>
      </c>
      <c r="E2456" s="39"/>
      <c r="F2456" s="10">
        <f aca="true" t="shared" si="77" ref="F2456:F2464">SUM(D2456/B2456)</f>
        <v>0.19368367854636764</v>
      </c>
    </row>
    <row r="2457" spans="1:6" ht="12.75">
      <c r="A2457" s="8" t="s">
        <v>1495</v>
      </c>
      <c r="B2457" s="37">
        <f>SUM(B2458:B2459)</f>
        <v>409398700</v>
      </c>
      <c r="C2457" s="37"/>
      <c r="D2457" s="37">
        <f>SUM(D2458:D2459)</f>
        <v>94808163</v>
      </c>
      <c r="E2457" s="39"/>
      <c r="F2457" s="10">
        <f t="shared" si="77"/>
        <v>0.23157905240050836</v>
      </c>
    </row>
    <row r="2458" spans="1:6" ht="12.75">
      <c r="A2458" s="17" t="s">
        <v>1496</v>
      </c>
      <c r="B2458" s="31">
        <v>248901800</v>
      </c>
      <c r="C2458" s="31"/>
      <c r="D2458" s="31">
        <v>58995950</v>
      </c>
      <c r="E2458" s="17"/>
      <c r="F2458" s="14">
        <f t="shared" si="77"/>
        <v>0.23702500343508967</v>
      </c>
    </row>
    <row r="2459" spans="1:6" ht="12.75">
      <c r="A2459" s="17" t="s">
        <v>1497</v>
      </c>
      <c r="B2459" s="31">
        <v>160496900</v>
      </c>
      <c r="C2459" s="31"/>
      <c r="D2459" s="31">
        <v>35812213</v>
      </c>
      <c r="E2459" s="17"/>
      <c r="F2459" s="14">
        <f t="shared" si="77"/>
        <v>0.22313336270046338</v>
      </c>
    </row>
    <row r="2460" spans="1:6" ht="12.75">
      <c r="A2460" s="8" t="s">
        <v>1498</v>
      </c>
      <c r="B2460" s="37">
        <v>1465214700</v>
      </c>
      <c r="C2460" s="37"/>
      <c r="D2460" s="37">
        <v>383853757</v>
      </c>
      <c r="E2460" s="39"/>
      <c r="F2460" s="10">
        <f t="shared" si="77"/>
        <v>0.26197782277232134</v>
      </c>
    </row>
    <row r="2461" spans="1:6" ht="12.75">
      <c r="A2461" s="8" t="s">
        <v>1499</v>
      </c>
      <c r="B2461" s="37">
        <f>SUM(B2462:B2464)</f>
        <v>536895100</v>
      </c>
      <c r="C2461" s="37"/>
      <c r="D2461" s="37">
        <f>SUM(D2462:D2464)</f>
        <v>98847111</v>
      </c>
      <c r="E2461" s="39"/>
      <c r="F2461" s="10">
        <f t="shared" si="77"/>
        <v>0.18410879704433883</v>
      </c>
    </row>
    <row r="2462" spans="1:6" ht="12.75">
      <c r="A2462" s="17" t="s">
        <v>1500</v>
      </c>
      <c r="B2462" s="31">
        <v>213245900</v>
      </c>
      <c r="C2462" s="31"/>
      <c r="D2462" s="31">
        <v>42061375</v>
      </c>
      <c r="E2462" s="17"/>
      <c r="F2462" s="14">
        <f t="shared" si="77"/>
        <v>0.1972435343422781</v>
      </c>
    </row>
    <row r="2463" spans="1:6" ht="12.75">
      <c r="A2463" s="17" t="s">
        <v>1501</v>
      </c>
      <c r="B2463" s="31">
        <v>198119000</v>
      </c>
      <c r="C2463" s="31"/>
      <c r="D2463" s="31">
        <v>34191113</v>
      </c>
      <c r="E2463" s="17"/>
      <c r="F2463" s="14">
        <f t="shared" si="77"/>
        <v>0.1725786673665827</v>
      </c>
    </row>
    <row r="2464" spans="1:6" ht="12.75">
      <c r="A2464" s="17" t="s">
        <v>1502</v>
      </c>
      <c r="B2464" s="31">
        <v>125530200</v>
      </c>
      <c r="C2464" s="31"/>
      <c r="D2464" s="31">
        <v>22594623</v>
      </c>
      <c r="E2464" s="17"/>
      <c r="F2464" s="14">
        <f t="shared" si="77"/>
        <v>0.17999352347084607</v>
      </c>
    </row>
    <row r="2465" spans="1:6" ht="12.75" customHeight="1">
      <c r="A2465" s="17"/>
      <c r="B2465" s="31"/>
      <c r="C2465" s="31"/>
      <c r="D2465" s="31"/>
      <c r="E2465" s="17"/>
      <c r="F2465" s="14"/>
    </row>
    <row r="2466" spans="1:6" ht="15.75">
      <c r="A2466" s="23" t="s">
        <v>2567</v>
      </c>
      <c r="B2466" s="37">
        <f>+B2421+B2430+B2433+B2434+B2440+B2444+B2456+B2457+B2460+B2461</f>
        <v>6198571300</v>
      </c>
      <c r="C2466" s="37"/>
      <c r="D2466" s="37">
        <f>+D2421+D2430+D2433+D2434+D2440+D2444+D2456+D2457+D2460+D2461</f>
        <v>1326258465</v>
      </c>
      <c r="E2466" s="39"/>
      <c r="F2466" s="10">
        <f>SUM(D2466/B2466)</f>
        <v>0.21396196007296067</v>
      </c>
    </row>
    <row r="2467" spans="1:6" ht="9" customHeight="1">
      <c r="A2467" s="23"/>
      <c r="B2467" s="37"/>
      <c r="C2467" s="37"/>
      <c r="D2467" s="37"/>
      <c r="E2467" s="39"/>
      <c r="F2467" s="10"/>
    </row>
    <row r="2468" spans="1:6" ht="12.75">
      <c r="A2468" s="18" t="s">
        <v>1503</v>
      </c>
      <c r="B2468" s="104" t="s">
        <v>2959</v>
      </c>
      <c r="C2468" s="105"/>
      <c r="D2468" s="105"/>
      <c r="E2468" s="105"/>
      <c r="F2468" s="105"/>
    </row>
    <row r="2469" spans="1:5" ht="12.75">
      <c r="A2469" s="17" t="s">
        <v>1505</v>
      </c>
      <c r="B2469" s="17" t="s">
        <v>2960</v>
      </c>
      <c r="C2469" s="17"/>
      <c r="D2469" s="17"/>
      <c r="E2469" s="38" t="s">
        <v>1507</v>
      </c>
    </row>
    <row r="2470" spans="1:5" ht="12.75">
      <c r="A2470" s="17" t="s">
        <v>1508</v>
      </c>
      <c r="B2470" s="17" t="s">
        <v>1506</v>
      </c>
      <c r="C2470" s="17"/>
      <c r="D2470" s="17"/>
      <c r="E2470" s="38" t="s">
        <v>1507</v>
      </c>
    </row>
    <row r="2471" spans="1:5" ht="12.75">
      <c r="A2471" s="17" t="s">
        <v>1509</v>
      </c>
      <c r="B2471" s="17" t="s">
        <v>1506</v>
      </c>
      <c r="C2471" s="17"/>
      <c r="D2471" s="17"/>
      <c r="E2471" s="38" t="s">
        <v>1507</v>
      </c>
    </row>
    <row r="2472" spans="1:5" ht="12.75">
      <c r="A2472" s="17" t="s">
        <v>1510</v>
      </c>
      <c r="B2472" s="17" t="s">
        <v>1506</v>
      </c>
      <c r="C2472" s="17"/>
      <c r="D2472" s="17"/>
      <c r="E2472" s="38" t="s">
        <v>1507</v>
      </c>
    </row>
    <row r="2473" spans="1:6" ht="12.75">
      <c r="A2473" s="46" t="s">
        <v>1511</v>
      </c>
      <c r="B2473" s="47"/>
      <c r="C2473" s="47"/>
      <c r="D2473" s="47"/>
      <c r="E2473" s="47"/>
      <c r="F2473" s="48"/>
    </row>
    <row r="2474" spans="1:6" ht="12.75">
      <c r="A2474" s="49"/>
      <c r="B2474" s="11"/>
      <c r="C2474" s="11"/>
      <c r="D2474" s="11"/>
      <c r="E2474" s="11"/>
      <c r="F2474" s="45"/>
    </row>
    <row r="2475" spans="1:6" ht="12.75">
      <c r="A2475" s="20" t="s">
        <v>1448</v>
      </c>
      <c r="B2475" s="5">
        <v>2002</v>
      </c>
      <c r="C2475" s="5" t="s">
        <v>1449</v>
      </c>
      <c r="D2475" s="5">
        <v>2002</v>
      </c>
      <c r="E2475" s="20"/>
      <c r="F2475" s="50"/>
    </row>
    <row r="2476" spans="1:6" ht="13.5" thickBot="1">
      <c r="A2476" s="51" t="s">
        <v>1450</v>
      </c>
      <c r="B2476" s="52" t="s">
        <v>1451</v>
      </c>
      <c r="C2476" s="51"/>
      <c r="D2476" s="51" t="s">
        <v>1452</v>
      </c>
      <c r="E2476" s="51"/>
      <c r="F2476" s="53" t="s">
        <v>1453</v>
      </c>
    </row>
    <row r="2477" spans="1:6" ht="12.75">
      <c r="A2477" s="11"/>
      <c r="B2477" s="13"/>
      <c r="C2477" s="13"/>
      <c r="D2477" s="13"/>
      <c r="E2477" s="11"/>
      <c r="F2477" s="45"/>
    </row>
    <row r="2478" spans="1:6" ht="12.75">
      <c r="A2478" s="8" t="s">
        <v>1512</v>
      </c>
      <c r="B2478" s="37">
        <f>SUM(B2479:B2483)</f>
        <v>936108800</v>
      </c>
      <c r="C2478" s="37"/>
      <c r="D2478" s="37">
        <f>SUM(D2479:D2483)</f>
        <v>1078525200</v>
      </c>
      <c r="E2478" s="39"/>
      <c r="F2478" s="10">
        <f aca="true" t="shared" si="78" ref="F2478:F2483">SUM(D2478/B2478)</f>
        <v>1.152136589251164</v>
      </c>
    </row>
    <row r="2479" spans="1:6" ht="12.75">
      <c r="A2479" s="17" t="s">
        <v>1513</v>
      </c>
      <c r="B2479" s="31">
        <v>57543400</v>
      </c>
      <c r="C2479" s="31"/>
      <c r="D2479" s="31">
        <v>67011700</v>
      </c>
      <c r="E2479" s="17"/>
      <c r="F2479" s="14">
        <f t="shared" si="78"/>
        <v>1.164541893596833</v>
      </c>
    </row>
    <row r="2480" spans="1:6" ht="12.75">
      <c r="A2480" s="17" t="s">
        <v>612</v>
      </c>
      <c r="B2480" s="31">
        <v>125797000</v>
      </c>
      <c r="C2480" s="31"/>
      <c r="D2480" s="31">
        <v>139327400</v>
      </c>
      <c r="E2480" s="17"/>
      <c r="F2480" s="14">
        <f t="shared" si="78"/>
        <v>1.10755741392879</v>
      </c>
    </row>
    <row r="2481" spans="1:6" ht="12.75">
      <c r="A2481" s="17" t="s">
        <v>613</v>
      </c>
      <c r="B2481" s="31">
        <v>484111100</v>
      </c>
      <c r="C2481" s="31"/>
      <c r="D2481" s="31">
        <v>563946600</v>
      </c>
      <c r="E2481" s="17"/>
      <c r="F2481" s="14">
        <f t="shared" si="78"/>
        <v>1.1649115254742144</v>
      </c>
    </row>
    <row r="2482" spans="1:6" ht="12.75">
      <c r="A2482" s="17" t="s">
        <v>1108</v>
      </c>
      <c r="B2482" s="31">
        <v>268285900</v>
      </c>
      <c r="C2482" s="31"/>
      <c r="D2482" s="31">
        <v>307814600</v>
      </c>
      <c r="E2482" s="17"/>
      <c r="F2482" s="14">
        <f t="shared" si="78"/>
        <v>1.1473379704263251</v>
      </c>
    </row>
    <row r="2483" spans="1:6" ht="12.75">
      <c r="A2483" s="17" t="s">
        <v>614</v>
      </c>
      <c r="B2483" s="31">
        <v>371400</v>
      </c>
      <c r="C2483" s="31"/>
      <c r="D2483" s="31">
        <v>424900</v>
      </c>
      <c r="E2483" s="17"/>
      <c r="F2483" s="14">
        <f t="shared" si="78"/>
        <v>1.1440495422724826</v>
      </c>
    </row>
    <row r="2484" spans="1:6" ht="12.75">
      <c r="A2484" s="40" t="s">
        <v>615</v>
      </c>
      <c r="B2484" s="31"/>
      <c r="C2484" s="31"/>
      <c r="D2484" s="31"/>
      <c r="E2484" s="17"/>
      <c r="F2484" s="14"/>
    </row>
    <row r="2485" spans="1:6" ht="12.75">
      <c r="A2485" s="8" t="s">
        <v>616</v>
      </c>
      <c r="B2485" s="37">
        <v>254166200</v>
      </c>
      <c r="C2485" s="37"/>
      <c r="D2485" s="37">
        <v>304816300</v>
      </c>
      <c r="E2485" s="39"/>
      <c r="F2485" s="10">
        <f aca="true" t="shared" si="79" ref="F2485:F2527">SUM(D2485/B2485)</f>
        <v>1.199279447857347</v>
      </c>
    </row>
    <row r="2486" spans="1:6" ht="12.75">
      <c r="A2486" s="8" t="s">
        <v>617</v>
      </c>
      <c r="B2486" s="37">
        <f>SUM(B2487:B2489)</f>
        <v>1700276200</v>
      </c>
      <c r="C2486" s="37"/>
      <c r="D2486" s="37">
        <f>SUM(D2487:D2489)</f>
        <v>1969050200</v>
      </c>
      <c r="E2486" s="39"/>
      <c r="F2486" s="10">
        <f t="shared" si="79"/>
        <v>1.1580766701315939</v>
      </c>
    </row>
    <row r="2487" spans="1:6" ht="12.75">
      <c r="A2487" s="17" t="s">
        <v>618</v>
      </c>
      <c r="B2487" s="31">
        <v>1016702600</v>
      </c>
      <c r="C2487" s="31"/>
      <c r="D2487" s="31">
        <v>1193763300</v>
      </c>
      <c r="E2487" s="17"/>
      <c r="F2487" s="14">
        <f t="shared" si="79"/>
        <v>1.1741519103029736</v>
      </c>
    </row>
    <row r="2488" spans="1:6" ht="12.75">
      <c r="A2488" s="17" t="s">
        <v>619</v>
      </c>
      <c r="B2488" s="31">
        <v>403963300</v>
      </c>
      <c r="C2488" s="31"/>
      <c r="D2488" s="31">
        <v>475581700</v>
      </c>
      <c r="E2488" s="17"/>
      <c r="F2488" s="14">
        <f t="shared" si="79"/>
        <v>1.1772893725741918</v>
      </c>
    </row>
    <row r="2489" spans="1:6" ht="12.75">
      <c r="A2489" s="17" t="s">
        <v>620</v>
      </c>
      <c r="B2489" s="31">
        <v>279610300</v>
      </c>
      <c r="C2489" s="31"/>
      <c r="D2489" s="31">
        <v>299705200</v>
      </c>
      <c r="E2489" s="17"/>
      <c r="F2489" s="14">
        <f t="shared" si="79"/>
        <v>1.0718675241934936</v>
      </c>
    </row>
    <row r="2490" spans="1:6" ht="12.75">
      <c r="A2490" s="8" t="s">
        <v>621</v>
      </c>
      <c r="B2490" s="37">
        <f>SUM(B2491:B2494)</f>
        <v>690911700</v>
      </c>
      <c r="C2490" s="37"/>
      <c r="D2490" s="37">
        <f>SUM(D2491:D2494)</f>
        <v>789794300</v>
      </c>
      <c r="E2490" s="39"/>
      <c r="F2490" s="10">
        <f t="shared" si="79"/>
        <v>1.1431190121689936</v>
      </c>
    </row>
    <row r="2491" spans="1:6" ht="12.75">
      <c r="A2491" s="17" t="s">
        <v>622</v>
      </c>
      <c r="B2491" s="31">
        <v>267519800</v>
      </c>
      <c r="C2491" s="31"/>
      <c r="D2491" s="31">
        <v>296312700</v>
      </c>
      <c r="E2491" s="17"/>
      <c r="F2491" s="14">
        <f t="shared" si="79"/>
        <v>1.1076290427848705</v>
      </c>
    </row>
    <row r="2492" spans="1:6" ht="12.75">
      <c r="A2492" s="17" t="s">
        <v>623</v>
      </c>
      <c r="B2492" s="31">
        <v>69809700</v>
      </c>
      <c r="C2492" s="31"/>
      <c r="D2492" s="31">
        <v>85770700</v>
      </c>
      <c r="E2492" s="17"/>
      <c r="F2492" s="14">
        <f t="shared" si="79"/>
        <v>1.2286358485998363</v>
      </c>
    </row>
    <row r="2493" spans="1:6" ht="12.75">
      <c r="A2493" s="17" t="s">
        <v>624</v>
      </c>
      <c r="B2493" s="31">
        <v>253887400</v>
      </c>
      <c r="C2493" s="31"/>
      <c r="D2493" s="31">
        <v>297192000</v>
      </c>
      <c r="E2493" s="17"/>
      <c r="F2493" s="14">
        <f t="shared" si="79"/>
        <v>1.1705661643705043</v>
      </c>
    </row>
    <row r="2494" spans="1:6" ht="12.75">
      <c r="A2494" s="17" t="s">
        <v>625</v>
      </c>
      <c r="B2494" s="31">
        <v>99694800</v>
      </c>
      <c r="C2494" s="31"/>
      <c r="D2494" s="31">
        <v>110518900</v>
      </c>
      <c r="E2494" s="17"/>
      <c r="F2494" s="14">
        <f t="shared" si="79"/>
        <v>1.1085723628514226</v>
      </c>
    </row>
    <row r="2495" spans="1:6" ht="12.75">
      <c r="A2495" s="8" t="s">
        <v>1524</v>
      </c>
      <c r="B2495" s="37">
        <f>SUM(B2496:B2501)</f>
        <v>1302097500</v>
      </c>
      <c r="C2495" s="37"/>
      <c r="D2495" s="37">
        <f>SUM(D2496:D2501)</f>
        <v>1477373800</v>
      </c>
      <c r="E2495" s="39"/>
      <c r="F2495" s="10">
        <f t="shared" si="79"/>
        <v>1.1346107338352158</v>
      </c>
    </row>
    <row r="2496" spans="1:6" ht="12.75">
      <c r="A2496" s="17" t="s">
        <v>2811</v>
      </c>
      <c r="B2496" s="31">
        <v>266014900</v>
      </c>
      <c r="C2496" s="31"/>
      <c r="D2496" s="31">
        <v>307852500</v>
      </c>
      <c r="E2496" s="17"/>
      <c r="F2496" s="14">
        <f t="shared" si="79"/>
        <v>1.1572754007388308</v>
      </c>
    </row>
    <row r="2497" spans="1:6" ht="12.75">
      <c r="A2497" s="17" t="s">
        <v>2850</v>
      </c>
      <c r="B2497" s="31">
        <v>173565400</v>
      </c>
      <c r="C2497" s="31"/>
      <c r="D2497" s="31">
        <v>197500900</v>
      </c>
      <c r="E2497" s="17"/>
      <c r="F2497" s="14">
        <f t="shared" si="79"/>
        <v>1.1379047897795298</v>
      </c>
    </row>
    <row r="2498" spans="1:6" ht="12.75">
      <c r="A2498" s="17" t="s">
        <v>1092</v>
      </c>
      <c r="B2498" s="31">
        <v>305930700</v>
      </c>
      <c r="C2498" s="31"/>
      <c r="D2498" s="31">
        <v>336177000</v>
      </c>
      <c r="E2498" s="17"/>
      <c r="F2498" s="14">
        <f t="shared" si="79"/>
        <v>1.0988665080032831</v>
      </c>
    </row>
    <row r="2499" spans="1:6" ht="12.75">
      <c r="A2499" s="17" t="s">
        <v>1525</v>
      </c>
      <c r="B2499" s="31">
        <v>266276100</v>
      </c>
      <c r="C2499" s="31"/>
      <c r="D2499" s="31">
        <v>295069100</v>
      </c>
      <c r="E2499" s="17"/>
      <c r="F2499" s="14">
        <f t="shared" si="79"/>
        <v>1.1081321230106644</v>
      </c>
    </row>
    <row r="2500" spans="1:6" ht="12.75">
      <c r="A2500" s="17" t="s">
        <v>1526</v>
      </c>
      <c r="B2500" s="31">
        <v>251802300</v>
      </c>
      <c r="C2500" s="31"/>
      <c r="D2500" s="31">
        <v>297361800</v>
      </c>
      <c r="E2500" s="17"/>
      <c r="F2500" s="14">
        <f t="shared" si="79"/>
        <v>1.1809336133943178</v>
      </c>
    </row>
    <row r="2501" spans="1:6" ht="12.75">
      <c r="A2501" s="17" t="s">
        <v>1527</v>
      </c>
      <c r="B2501" s="31">
        <v>38508100</v>
      </c>
      <c r="C2501" s="31"/>
      <c r="D2501" s="31">
        <v>43412500</v>
      </c>
      <c r="E2501" s="17"/>
      <c r="F2501" s="14">
        <f t="shared" si="79"/>
        <v>1.1273602177204276</v>
      </c>
    </row>
    <row r="2502" spans="1:6" ht="12.75">
      <c r="A2502" s="8" t="s">
        <v>1528</v>
      </c>
      <c r="B2502" s="37">
        <f>SUM(B2503:B2506)</f>
        <v>1051815400</v>
      </c>
      <c r="C2502" s="37"/>
      <c r="D2502" s="37">
        <f>SUM(D2503:D2506)</f>
        <v>1197319500</v>
      </c>
      <c r="E2502" s="39"/>
      <c r="F2502" s="10">
        <f t="shared" si="79"/>
        <v>1.138336156705825</v>
      </c>
    </row>
    <row r="2503" spans="1:6" ht="12.75">
      <c r="A2503" s="17" t="s">
        <v>1529</v>
      </c>
      <c r="B2503" s="31">
        <v>112281200</v>
      </c>
      <c r="C2503" s="31"/>
      <c r="D2503" s="31">
        <v>128224500</v>
      </c>
      <c r="E2503" s="17"/>
      <c r="F2503" s="14">
        <f t="shared" si="79"/>
        <v>1.1419943855249142</v>
      </c>
    </row>
    <row r="2504" spans="1:6" ht="12.75">
      <c r="A2504" s="17" t="s">
        <v>2408</v>
      </c>
      <c r="B2504" s="31">
        <v>329216900</v>
      </c>
      <c r="C2504" s="31"/>
      <c r="D2504" s="31">
        <v>387889100</v>
      </c>
      <c r="E2504" s="17"/>
      <c r="F2504" s="14">
        <f t="shared" si="79"/>
        <v>1.178217460889766</v>
      </c>
    </row>
    <row r="2505" spans="1:6" ht="12.75">
      <c r="A2505" s="17" t="s">
        <v>625</v>
      </c>
      <c r="B2505" s="31">
        <v>267410600</v>
      </c>
      <c r="C2505" s="31"/>
      <c r="D2505" s="31">
        <v>305764800</v>
      </c>
      <c r="E2505" s="17"/>
      <c r="F2505" s="14">
        <f t="shared" si="79"/>
        <v>1.143428121398329</v>
      </c>
    </row>
    <row r="2506" spans="1:6" ht="12.75">
      <c r="A2506" s="17" t="s">
        <v>2409</v>
      </c>
      <c r="B2506" s="31">
        <v>342906700</v>
      </c>
      <c r="C2506" s="31"/>
      <c r="D2506" s="31">
        <v>375441100</v>
      </c>
      <c r="E2506" s="17"/>
      <c r="F2506" s="14">
        <f t="shared" si="79"/>
        <v>1.0948782861343918</v>
      </c>
    </row>
    <row r="2507" spans="1:6" ht="12.75">
      <c r="A2507" s="8" t="s">
        <v>2410</v>
      </c>
      <c r="B2507" s="37">
        <f>SUM(B2508:B2511)</f>
        <v>1162894800</v>
      </c>
      <c r="C2507" s="37"/>
      <c r="D2507" s="37">
        <f>SUM(D2508:D2511)</f>
        <v>1327614800</v>
      </c>
      <c r="E2507" s="39"/>
      <c r="F2507" s="10">
        <f t="shared" si="79"/>
        <v>1.1416465186704765</v>
      </c>
    </row>
    <row r="2508" spans="1:6" ht="12.75">
      <c r="A2508" s="17" t="s">
        <v>2411</v>
      </c>
      <c r="B2508" s="31">
        <v>136485000</v>
      </c>
      <c r="C2508" s="31"/>
      <c r="D2508" s="31">
        <v>158198900</v>
      </c>
      <c r="E2508" s="17"/>
      <c r="F2508" s="14">
        <f t="shared" si="79"/>
        <v>1.159093673297432</v>
      </c>
    </row>
    <row r="2509" spans="1:6" ht="12.75">
      <c r="A2509" s="17" t="s">
        <v>448</v>
      </c>
      <c r="B2509" s="31">
        <v>218551700</v>
      </c>
      <c r="C2509" s="31"/>
      <c r="D2509" s="31">
        <v>241078800</v>
      </c>
      <c r="E2509" s="17"/>
      <c r="F2509" s="14">
        <f t="shared" si="79"/>
        <v>1.1030744670483001</v>
      </c>
    </row>
    <row r="2510" spans="1:6" ht="12.75">
      <c r="A2510" s="17" t="s">
        <v>2412</v>
      </c>
      <c r="B2510" s="31">
        <v>471008400</v>
      </c>
      <c r="C2510" s="31"/>
      <c r="D2510" s="31">
        <v>552779500</v>
      </c>
      <c r="E2510" s="17"/>
      <c r="F2510" s="14">
        <f t="shared" si="79"/>
        <v>1.173608581078384</v>
      </c>
    </row>
    <row r="2511" spans="1:6" ht="12.75">
      <c r="A2511" s="17" t="s">
        <v>2413</v>
      </c>
      <c r="B2511" s="31">
        <v>336849700</v>
      </c>
      <c r="C2511" s="31"/>
      <c r="D2511" s="31">
        <v>375557600</v>
      </c>
      <c r="E2511" s="17"/>
      <c r="F2511" s="14">
        <f t="shared" si="79"/>
        <v>1.1149114872300614</v>
      </c>
    </row>
    <row r="2512" spans="1:6" ht="12.75">
      <c r="A2512" s="8" t="s">
        <v>2414</v>
      </c>
      <c r="B2512" s="37">
        <f>SUM(B2513:B2516)</f>
        <v>2288331200</v>
      </c>
      <c r="C2512" s="37"/>
      <c r="D2512" s="37">
        <f>SUM(D2513:D2516)</f>
        <v>2645770000</v>
      </c>
      <c r="E2512" s="39"/>
      <c r="F2512" s="10">
        <f t="shared" si="79"/>
        <v>1.1562006408862493</v>
      </c>
    </row>
    <row r="2513" spans="1:6" ht="12.75">
      <c r="A2513" s="17" t="s">
        <v>2415</v>
      </c>
      <c r="B2513" s="31">
        <v>1355203900</v>
      </c>
      <c r="C2513" s="31"/>
      <c r="D2513" s="31">
        <v>1579419600</v>
      </c>
      <c r="E2513" s="17"/>
      <c r="F2513" s="14">
        <f t="shared" si="79"/>
        <v>1.165447944770525</v>
      </c>
    </row>
    <row r="2514" spans="1:6" ht="12.75">
      <c r="A2514" s="17" t="s">
        <v>2416</v>
      </c>
      <c r="B2514" s="31">
        <v>164999700</v>
      </c>
      <c r="C2514" s="31"/>
      <c r="D2514" s="31">
        <v>196432300</v>
      </c>
      <c r="E2514" s="17"/>
      <c r="F2514" s="14">
        <f t="shared" si="79"/>
        <v>1.1905009524259742</v>
      </c>
    </row>
    <row r="2515" spans="1:6" ht="12.75">
      <c r="A2515" s="17" t="s">
        <v>2417</v>
      </c>
      <c r="B2515" s="31">
        <v>88631000</v>
      </c>
      <c r="C2515" s="31"/>
      <c r="D2515" s="31">
        <v>104023300</v>
      </c>
      <c r="E2515" s="17"/>
      <c r="F2515" s="14">
        <f t="shared" si="79"/>
        <v>1.1736672270424569</v>
      </c>
    </row>
    <row r="2516" spans="1:6" ht="12.75">
      <c r="A2516" s="17" t="s">
        <v>2418</v>
      </c>
      <c r="B2516" s="31">
        <v>679496600</v>
      </c>
      <c r="C2516" s="31"/>
      <c r="D2516" s="31">
        <v>765894800</v>
      </c>
      <c r="E2516" s="17"/>
      <c r="F2516" s="14">
        <f t="shared" si="79"/>
        <v>1.1271503050935059</v>
      </c>
    </row>
    <row r="2517" spans="1:6" ht="12.75">
      <c r="A2517" s="8" t="s">
        <v>2419</v>
      </c>
      <c r="B2517" s="37">
        <f>SUM(B2518:B2520)</f>
        <v>1079901900</v>
      </c>
      <c r="C2517" s="37"/>
      <c r="D2517" s="37">
        <f>SUM(D2518:D2520)</f>
        <v>1129360500</v>
      </c>
      <c r="E2517" s="39"/>
      <c r="F2517" s="10">
        <f t="shared" si="79"/>
        <v>1.0457991600903749</v>
      </c>
    </row>
    <row r="2518" spans="1:6" ht="12.75">
      <c r="A2518" s="17" t="s">
        <v>2420</v>
      </c>
      <c r="B2518" s="31">
        <v>112903000</v>
      </c>
      <c r="C2518" s="31"/>
      <c r="D2518" s="31">
        <v>127519600</v>
      </c>
      <c r="E2518" s="17"/>
      <c r="F2518" s="14">
        <f t="shared" si="79"/>
        <v>1.1294615732088606</v>
      </c>
    </row>
    <row r="2519" spans="1:6" ht="12.75">
      <c r="A2519" s="17" t="s">
        <v>2421</v>
      </c>
      <c r="B2519" s="31">
        <v>206026700</v>
      </c>
      <c r="C2519" s="31"/>
      <c r="D2519" s="31">
        <v>212782700</v>
      </c>
      <c r="E2519" s="17"/>
      <c r="F2519" s="14">
        <f t="shared" si="79"/>
        <v>1.032791866296941</v>
      </c>
    </row>
    <row r="2520" spans="1:6" ht="12.75">
      <c r="A2520" s="17" t="s">
        <v>2422</v>
      </c>
      <c r="B2520" s="31">
        <v>760972200</v>
      </c>
      <c r="C2520" s="31"/>
      <c r="D2520" s="31">
        <v>789058200</v>
      </c>
      <c r="E2520" s="17"/>
      <c r="F2520" s="14">
        <f t="shared" si="79"/>
        <v>1.0369080499918393</v>
      </c>
    </row>
    <row r="2521" spans="1:6" ht="12.75">
      <c r="A2521" s="8" t="s">
        <v>2423</v>
      </c>
      <c r="B2521" s="37">
        <f>SUM(B2522:B2523)</f>
        <v>1898092700</v>
      </c>
      <c r="C2521" s="37"/>
      <c r="D2521" s="37">
        <f>SUM(D2522:D2523)</f>
        <v>2295488300</v>
      </c>
      <c r="E2521" s="39"/>
      <c r="F2521" s="10">
        <f t="shared" si="79"/>
        <v>1.2093657491017167</v>
      </c>
    </row>
    <row r="2522" spans="1:6" ht="12.75">
      <c r="A2522" s="17" t="s">
        <v>2424</v>
      </c>
      <c r="B2522" s="31">
        <v>1344541300</v>
      </c>
      <c r="C2522" s="31"/>
      <c r="D2522" s="31">
        <v>1659177500</v>
      </c>
      <c r="E2522" s="17"/>
      <c r="F2522" s="14">
        <f t="shared" si="79"/>
        <v>1.234010067225157</v>
      </c>
    </row>
    <row r="2523" spans="1:6" ht="12.75">
      <c r="A2523" s="17" t="s">
        <v>459</v>
      </c>
      <c r="B2523" s="31">
        <v>553551400</v>
      </c>
      <c r="C2523" s="31"/>
      <c r="D2523" s="31">
        <v>636310800</v>
      </c>
      <c r="E2523" s="17"/>
      <c r="F2523" s="14">
        <f t="shared" si="79"/>
        <v>1.1495062608458764</v>
      </c>
    </row>
    <row r="2524" spans="1:6" ht="12.75">
      <c r="A2524" s="8" t="s">
        <v>2425</v>
      </c>
      <c r="B2524" s="37">
        <f>SUM(B2525:B2527)</f>
        <v>921093300</v>
      </c>
      <c r="C2524" s="37"/>
      <c r="D2524" s="37">
        <f>SUM(D2525:D2527)</f>
        <v>1012444100</v>
      </c>
      <c r="E2524" s="39"/>
      <c r="F2524" s="10">
        <f t="shared" si="79"/>
        <v>1.099176489504375</v>
      </c>
    </row>
    <row r="2525" spans="1:6" ht="12.75">
      <c r="A2525" s="17" t="s">
        <v>2426</v>
      </c>
      <c r="B2525" s="31">
        <v>174553500</v>
      </c>
      <c r="C2525" s="31"/>
      <c r="D2525" s="31">
        <v>205475700</v>
      </c>
      <c r="E2525" s="17"/>
      <c r="F2525" s="14">
        <f t="shared" si="79"/>
        <v>1.177150271979651</v>
      </c>
    </row>
    <row r="2526" spans="1:6" ht="12.75">
      <c r="A2526" s="17" t="s">
        <v>2847</v>
      </c>
      <c r="B2526" s="31">
        <v>341389700</v>
      </c>
      <c r="C2526" s="31"/>
      <c r="D2526" s="31">
        <v>365637300</v>
      </c>
      <c r="E2526" s="17"/>
      <c r="F2526" s="14">
        <f t="shared" si="79"/>
        <v>1.0710261615977283</v>
      </c>
    </row>
    <row r="2527" spans="1:6" ht="12.75">
      <c r="A2527" s="17" t="s">
        <v>2427</v>
      </c>
      <c r="B2527" s="31">
        <v>405150100</v>
      </c>
      <c r="C2527" s="31"/>
      <c r="D2527" s="31">
        <v>441331100</v>
      </c>
      <c r="E2527" s="17"/>
      <c r="F2527" s="14">
        <f t="shared" si="79"/>
        <v>1.0893027053430322</v>
      </c>
    </row>
    <row r="2529" spans="1:6" ht="12.75">
      <c r="A2529" s="46" t="s">
        <v>1511</v>
      </c>
      <c r="B2529" s="47"/>
      <c r="C2529" s="47"/>
      <c r="D2529" s="47"/>
      <c r="E2529" s="47"/>
      <c r="F2529" s="48"/>
    </row>
    <row r="2530" spans="1:6" ht="12.75">
      <c r="A2530" s="49"/>
      <c r="B2530" s="11"/>
      <c r="C2530" s="11"/>
      <c r="D2530" s="11"/>
      <c r="E2530" s="11"/>
      <c r="F2530" s="45"/>
    </row>
    <row r="2531" spans="1:6" ht="12.75">
      <c r="A2531" s="20" t="s">
        <v>1448</v>
      </c>
      <c r="B2531" s="5">
        <v>2002</v>
      </c>
      <c r="C2531" s="5" t="s">
        <v>1449</v>
      </c>
      <c r="D2531" s="5">
        <v>2002</v>
      </c>
      <c r="E2531" s="20"/>
      <c r="F2531" s="50"/>
    </row>
    <row r="2532" spans="1:6" ht="13.5" thickBot="1">
      <c r="A2532" s="51" t="s">
        <v>1450</v>
      </c>
      <c r="B2532" s="52" t="s">
        <v>1451</v>
      </c>
      <c r="C2532" s="51"/>
      <c r="D2532" s="51" t="s">
        <v>1452</v>
      </c>
      <c r="E2532" s="51"/>
      <c r="F2532" s="53" t="s">
        <v>1453</v>
      </c>
    </row>
    <row r="2533" spans="1:6" ht="12.75">
      <c r="A2533" s="20"/>
      <c r="B2533" s="20"/>
      <c r="C2533" s="20"/>
      <c r="D2533" s="20"/>
      <c r="E2533" s="20"/>
      <c r="F2533" s="50"/>
    </row>
    <row r="2534" spans="1:6" ht="12.75">
      <c r="A2534" s="8" t="s">
        <v>2428</v>
      </c>
      <c r="B2534" s="37">
        <v>1932909300</v>
      </c>
      <c r="C2534" s="37"/>
      <c r="D2534" s="37">
        <v>2230380900</v>
      </c>
      <c r="E2534" s="39"/>
      <c r="F2534" s="10">
        <f aca="true" t="shared" si="80" ref="F2534:F2558">SUM(D2534/B2534)</f>
        <v>1.153898374848732</v>
      </c>
    </row>
    <row r="2535" spans="1:6" ht="12.75">
      <c r="A2535" s="8" t="s">
        <v>2429</v>
      </c>
      <c r="B2535" s="37">
        <f>SUM(B2536:B2540)</f>
        <v>1521253800</v>
      </c>
      <c r="C2535" s="37"/>
      <c r="D2535" s="37">
        <f>SUM(D2536:D2540)</f>
        <v>1747187700</v>
      </c>
      <c r="E2535" s="39"/>
      <c r="F2535" s="10">
        <f t="shared" si="80"/>
        <v>1.14851821569813</v>
      </c>
    </row>
    <row r="2536" spans="1:6" ht="12.75">
      <c r="A2536" s="17" t="s">
        <v>2430</v>
      </c>
      <c r="B2536" s="31">
        <v>145014400</v>
      </c>
      <c r="C2536" s="31"/>
      <c r="D2536" s="31">
        <v>162412700</v>
      </c>
      <c r="E2536" s="17"/>
      <c r="F2536" s="14">
        <f t="shared" si="80"/>
        <v>1.11997636096829</v>
      </c>
    </row>
    <row r="2537" spans="1:6" ht="12.75">
      <c r="A2537" s="17" t="s">
        <v>2606</v>
      </c>
      <c r="B2537" s="31">
        <v>765716300</v>
      </c>
      <c r="C2537" s="31"/>
      <c r="D2537" s="31">
        <v>876454100</v>
      </c>
      <c r="E2537" s="17"/>
      <c r="F2537" s="14">
        <f t="shared" si="80"/>
        <v>1.1446198807574033</v>
      </c>
    </row>
    <row r="2538" spans="1:6" ht="12.75">
      <c r="A2538" s="17" t="s">
        <v>2431</v>
      </c>
      <c r="B2538" s="31">
        <v>214032400</v>
      </c>
      <c r="C2538" s="31"/>
      <c r="D2538" s="31">
        <v>250133100</v>
      </c>
      <c r="E2538" s="17"/>
      <c r="F2538" s="14">
        <f t="shared" si="80"/>
        <v>1.168669322962318</v>
      </c>
    </row>
    <row r="2539" spans="1:6" ht="12.75">
      <c r="A2539" s="17" t="s">
        <v>2432</v>
      </c>
      <c r="B2539" s="31">
        <v>191789400</v>
      </c>
      <c r="C2539" s="31"/>
      <c r="D2539" s="31">
        <v>227442300</v>
      </c>
      <c r="E2539" s="17"/>
      <c r="F2539" s="14">
        <f t="shared" si="80"/>
        <v>1.1858960922762154</v>
      </c>
    </row>
    <row r="2540" spans="1:6" ht="12.75">
      <c r="A2540" s="17" t="s">
        <v>2433</v>
      </c>
      <c r="B2540" s="31">
        <v>204701300</v>
      </c>
      <c r="C2540" s="31"/>
      <c r="D2540" s="31">
        <v>230745500</v>
      </c>
      <c r="E2540" s="17"/>
      <c r="F2540" s="14">
        <f t="shared" si="80"/>
        <v>1.127230261849827</v>
      </c>
    </row>
    <row r="2541" spans="1:6" ht="12.75">
      <c r="A2541" s="8" t="s">
        <v>2434</v>
      </c>
      <c r="B2541" s="37">
        <f>SUM(B2542:B2544)</f>
        <v>803514200</v>
      </c>
      <c r="C2541" s="37"/>
      <c r="D2541" s="37">
        <f>SUM(D2542:D2544)</f>
        <v>863014600</v>
      </c>
      <c r="E2541" s="39"/>
      <c r="F2541" s="10">
        <f t="shared" si="80"/>
        <v>1.0740502159140435</v>
      </c>
    </row>
    <row r="2542" spans="1:6" ht="12.75">
      <c r="A2542" s="17" t="s">
        <v>2435</v>
      </c>
      <c r="B2542" s="31">
        <v>213034300</v>
      </c>
      <c r="C2542" s="31"/>
      <c r="D2542" s="31">
        <v>236804200</v>
      </c>
      <c r="E2542" s="17"/>
      <c r="F2542" s="14">
        <f t="shared" si="80"/>
        <v>1.1115778069540914</v>
      </c>
    </row>
    <row r="2543" spans="1:6" ht="12.75">
      <c r="A2543" s="17" t="s">
        <v>2436</v>
      </c>
      <c r="B2543" s="31">
        <v>200123400</v>
      </c>
      <c r="C2543" s="31"/>
      <c r="D2543" s="31">
        <v>205795600</v>
      </c>
      <c r="E2543" s="17"/>
      <c r="F2543" s="14">
        <f t="shared" si="80"/>
        <v>1.0283435120530633</v>
      </c>
    </row>
    <row r="2544" spans="1:6" ht="12.75">
      <c r="A2544" s="17" t="s">
        <v>2437</v>
      </c>
      <c r="B2544" s="31">
        <v>390356500</v>
      </c>
      <c r="C2544" s="31"/>
      <c r="D2544" s="31">
        <v>420414800</v>
      </c>
      <c r="E2544" s="17"/>
      <c r="F2544" s="14">
        <f t="shared" si="80"/>
        <v>1.0770021762158437</v>
      </c>
    </row>
    <row r="2545" spans="1:6" ht="12.75">
      <c r="A2545" s="8" t="s">
        <v>2438</v>
      </c>
      <c r="B2545" s="37">
        <f>SUM(B2546:B2554)</f>
        <v>1261126900</v>
      </c>
      <c r="C2545" s="37"/>
      <c r="D2545" s="37">
        <f>SUM(D2546:D2554)</f>
        <v>1394180000</v>
      </c>
      <c r="E2545" s="39"/>
      <c r="F2545" s="10">
        <f t="shared" si="80"/>
        <v>1.1055033399097267</v>
      </c>
    </row>
    <row r="2546" spans="1:6" ht="12.75">
      <c r="A2546" s="17" t="s">
        <v>2439</v>
      </c>
      <c r="B2546" s="31">
        <v>108284700</v>
      </c>
      <c r="C2546" s="31"/>
      <c r="D2546" s="31">
        <v>113874000</v>
      </c>
      <c r="E2546" s="17"/>
      <c r="F2546" s="14">
        <f t="shared" si="80"/>
        <v>1.051616710393989</v>
      </c>
    </row>
    <row r="2547" spans="1:6" ht="12.75">
      <c r="A2547" s="17" t="s">
        <v>2712</v>
      </c>
      <c r="B2547" s="31">
        <v>151376500</v>
      </c>
      <c r="C2547" s="31"/>
      <c r="D2547" s="31">
        <v>159577000</v>
      </c>
      <c r="E2547" s="17"/>
      <c r="F2547" s="14">
        <f t="shared" si="80"/>
        <v>1.0541728735966283</v>
      </c>
    </row>
    <row r="2548" spans="1:6" ht="12.75">
      <c r="A2548" s="17" t="s">
        <v>2440</v>
      </c>
      <c r="B2548" s="31">
        <v>170292800</v>
      </c>
      <c r="C2548" s="31"/>
      <c r="D2548" s="31">
        <v>190759900</v>
      </c>
      <c r="E2548" s="17"/>
      <c r="F2548" s="14">
        <f t="shared" si="80"/>
        <v>1.1201877002433456</v>
      </c>
    </row>
    <row r="2549" spans="1:6" ht="12.75">
      <c r="A2549" s="17" t="s">
        <v>2441</v>
      </c>
      <c r="B2549" s="31">
        <v>169253100</v>
      </c>
      <c r="C2549" s="31"/>
      <c r="D2549" s="31">
        <v>176881200</v>
      </c>
      <c r="E2549" s="17"/>
      <c r="F2549" s="14">
        <f t="shared" si="80"/>
        <v>1.045069189279251</v>
      </c>
    </row>
    <row r="2550" spans="1:6" ht="12.75">
      <c r="A2550" s="17" t="s">
        <v>2442</v>
      </c>
      <c r="B2550" s="31">
        <v>72039200</v>
      </c>
      <c r="C2550" s="31"/>
      <c r="D2550" s="31">
        <v>80721300</v>
      </c>
      <c r="E2550" s="17"/>
      <c r="F2550" s="14">
        <f t="shared" si="80"/>
        <v>1.1205191062643671</v>
      </c>
    </row>
    <row r="2551" spans="1:6" ht="12.75">
      <c r="A2551" s="17" t="s">
        <v>2443</v>
      </c>
      <c r="B2551" s="31">
        <v>108654900</v>
      </c>
      <c r="C2551" s="31"/>
      <c r="D2551" s="31">
        <v>125858100</v>
      </c>
      <c r="E2551" s="17"/>
      <c r="F2551" s="14">
        <f t="shared" si="80"/>
        <v>1.1583288006339336</v>
      </c>
    </row>
    <row r="2552" spans="1:6" ht="12.75">
      <c r="A2552" s="17" t="s">
        <v>2444</v>
      </c>
      <c r="B2552" s="31">
        <v>151638000</v>
      </c>
      <c r="C2552" s="31"/>
      <c r="D2552" s="31">
        <v>171093600</v>
      </c>
      <c r="E2552" s="17"/>
      <c r="F2552" s="14">
        <f t="shared" si="80"/>
        <v>1.1283029319827484</v>
      </c>
    </row>
    <row r="2553" spans="1:6" ht="12.75">
      <c r="A2553" s="17" t="s">
        <v>2445</v>
      </c>
      <c r="B2553" s="31">
        <v>237342900</v>
      </c>
      <c r="C2553" s="31"/>
      <c r="D2553" s="31">
        <v>270792500</v>
      </c>
      <c r="E2553" s="17"/>
      <c r="F2553" s="14">
        <f t="shared" si="80"/>
        <v>1.1409336449499858</v>
      </c>
    </row>
    <row r="2554" spans="1:6" ht="12.75">
      <c r="A2554" s="17" t="s">
        <v>1558</v>
      </c>
      <c r="B2554" s="31">
        <v>92244800</v>
      </c>
      <c r="C2554" s="31"/>
      <c r="D2554" s="31">
        <v>104622400</v>
      </c>
      <c r="E2554" s="17"/>
      <c r="F2554" s="14">
        <f t="shared" si="80"/>
        <v>1.134182089396909</v>
      </c>
    </row>
    <row r="2555" spans="1:6" ht="12.75">
      <c r="A2555" s="8" t="s">
        <v>1559</v>
      </c>
      <c r="B2555" s="37">
        <f>SUM(B2556:B2558)</f>
        <v>1206678800</v>
      </c>
      <c r="C2555" s="37"/>
      <c r="D2555" s="37">
        <f>SUM(D2556:D2558)</f>
        <v>1379001100</v>
      </c>
      <c r="E2555" s="39"/>
      <c r="F2555" s="10">
        <f t="shared" si="80"/>
        <v>1.1428070999507076</v>
      </c>
    </row>
    <row r="2556" spans="1:6" ht="12.75">
      <c r="A2556" s="17" t="s">
        <v>715</v>
      </c>
      <c r="B2556" s="31">
        <v>165614900</v>
      </c>
      <c r="C2556" s="31"/>
      <c r="D2556" s="31">
        <v>177867400</v>
      </c>
      <c r="E2556" s="17"/>
      <c r="F2556" s="14">
        <f t="shared" si="80"/>
        <v>1.0739818699887511</v>
      </c>
    </row>
    <row r="2557" spans="1:6" ht="12.75">
      <c r="A2557" s="17" t="s">
        <v>1560</v>
      </c>
      <c r="B2557" s="31">
        <v>337252700</v>
      </c>
      <c r="C2557" s="31"/>
      <c r="D2557" s="31">
        <v>390877700</v>
      </c>
      <c r="E2557" s="17"/>
      <c r="F2557" s="14">
        <f t="shared" si="80"/>
        <v>1.1590053986224573</v>
      </c>
    </row>
    <row r="2558" spans="1:6" ht="12.75">
      <c r="A2558" s="17" t="s">
        <v>2122</v>
      </c>
      <c r="B2558" s="31">
        <v>703811200</v>
      </c>
      <c r="C2558" s="31"/>
      <c r="D2558" s="31">
        <v>810256000</v>
      </c>
      <c r="E2558" s="17"/>
      <c r="F2558" s="14">
        <f t="shared" si="80"/>
        <v>1.151240559968355</v>
      </c>
    </row>
    <row r="2559" spans="1:6" ht="12.75">
      <c r="A2559" s="17"/>
      <c r="B2559" s="31"/>
      <c r="C2559" s="31"/>
      <c r="D2559" s="31"/>
      <c r="E2559" s="17"/>
      <c r="F2559" s="14"/>
    </row>
    <row r="2560" spans="1:6" ht="12.75">
      <c r="A2560" s="17"/>
      <c r="B2560" s="17"/>
      <c r="C2560" s="17"/>
      <c r="D2560" s="17"/>
      <c r="E2560" s="17"/>
      <c r="F2560" s="14"/>
    </row>
    <row r="2561" spans="1:6" ht="15.75">
      <c r="A2561" s="23" t="s">
        <v>2567</v>
      </c>
      <c r="B2561" s="37">
        <f>+B2478+B2485+B2486+B2490+B2495+B2502+B2507+B2512+B2517+B2521+B2524+B2534+B2535+B2541+B2545+B2555</f>
        <v>20011172700</v>
      </c>
      <c r="C2561" s="37"/>
      <c r="D2561" s="37">
        <f>+D2478+D2485+D2486+D2490+D2495+D2502+D2507+D2512+D2517+D2521+D2524+D2534+D2535+D2541+D2545+D2555</f>
        <v>22841321300</v>
      </c>
      <c r="E2561" s="39"/>
      <c r="F2561" s="10">
        <f>SUM(D2561/B2561)</f>
        <v>1.141428423132843</v>
      </c>
    </row>
    <row r="2562" spans="1:6" ht="13.5" customHeight="1">
      <c r="A2562" s="23"/>
      <c r="B2562" s="65"/>
      <c r="C2562" s="65"/>
      <c r="D2562" s="65"/>
      <c r="E2562" s="62"/>
      <c r="F2562" s="14"/>
    </row>
    <row r="2563" spans="1:6" ht="12.75">
      <c r="A2563" s="17"/>
      <c r="B2563" s="17"/>
      <c r="C2563" s="17"/>
      <c r="D2563" s="17"/>
      <c r="E2563" s="17"/>
      <c r="F2563" s="33"/>
    </row>
    <row r="2565" spans="1:5" ht="12.75">
      <c r="A2565" s="17" t="s">
        <v>1561</v>
      </c>
      <c r="B2565" s="17" t="s">
        <v>1562</v>
      </c>
      <c r="C2565" s="17"/>
      <c r="D2565" s="17"/>
      <c r="E2565" s="38" t="s">
        <v>2513</v>
      </c>
    </row>
    <row r="2566" spans="1:5" ht="12.75">
      <c r="A2566" s="17" t="s">
        <v>1563</v>
      </c>
      <c r="B2566" s="17" t="s">
        <v>1564</v>
      </c>
      <c r="C2566" s="17"/>
      <c r="D2566" s="17"/>
      <c r="E2566" s="38" t="s">
        <v>2864</v>
      </c>
    </row>
    <row r="2567" spans="1:5" ht="12.75">
      <c r="A2567" s="17" t="s">
        <v>1565</v>
      </c>
      <c r="B2567" s="17" t="s">
        <v>1564</v>
      </c>
      <c r="C2567" s="17"/>
      <c r="D2567" s="17"/>
      <c r="E2567" s="38" t="s">
        <v>2864</v>
      </c>
    </row>
    <row r="2568" spans="1:2" ht="12.75">
      <c r="A2568" s="17"/>
      <c r="B2568" s="64"/>
    </row>
    <row r="2571" spans="1:6" ht="12.75">
      <c r="A2571" s="46" t="s">
        <v>1566</v>
      </c>
      <c r="B2571" s="47"/>
      <c r="C2571" s="47"/>
      <c r="D2571" s="47"/>
      <c r="E2571" s="47"/>
      <c r="F2571" s="48"/>
    </row>
    <row r="2572" spans="1:6" ht="12.75">
      <c r="A2572" s="49"/>
      <c r="B2572" s="11"/>
      <c r="C2572" s="11"/>
      <c r="D2572" s="11"/>
      <c r="E2572" s="11"/>
      <c r="F2572" s="45"/>
    </row>
    <row r="2573" spans="1:6" ht="12.75">
      <c r="A2573" s="20" t="s">
        <v>1448</v>
      </c>
      <c r="B2573" s="5">
        <v>2002</v>
      </c>
      <c r="C2573" s="5" t="s">
        <v>1449</v>
      </c>
      <c r="D2573" s="5">
        <v>2002</v>
      </c>
      <c r="E2573" s="20"/>
      <c r="F2573" s="50"/>
    </row>
    <row r="2574" spans="1:6" ht="13.5" thickBot="1">
      <c r="A2574" s="51" t="s">
        <v>1450</v>
      </c>
      <c r="B2574" s="52" t="s">
        <v>1451</v>
      </c>
      <c r="C2574" s="51"/>
      <c r="D2574" s="51" t="s">
        <v>1452</v>
      </c>
      <c r="E2574" s="51"/>
      <c r="F2574" s="53" t="s">
        <v>1453</v>
      </c>
    </row>
    <row r="2575" spans="1:6" ht="12.75">
      <c r="A2575" s="11"/>
      <c r="B2575" s="13"/>
      <c r="C2575" s="13"/>
      <c r="D2575" s="13"/>
      <c r="E2575" s="11"/>
      <c r="F2575" s="45"/>
    </row>
    <row r="2576" spans="1:6" ht="12.75">
      <c r="A2576" s="8" t="s">
        <v>1567</v>
      </c>
      <c r="B2576" s="37">
        <f>SUM(B2577:B2582)</f>
        <v>354264100</v>
      </c>
      <c r="C2576" s="37"/>
      <c r="D2576" s="37">
        <f>SUM(D2577:D2582)</f>
        <v>64347468</v>
      </c>
      <c r="E2576" s="39"/>
      <c r="F2576" s="10">
        <f aca="true" t="shared" si="81" ref="F2576:F2582">SUM(D2576/B2576)</f>
        <v>0.18163699906369288</v>
      </c>
    </row>
    <row r="2577" spans="1:6" ht="12.75">
      <c r="A2577" s="17" t="s">
        <v>1568</v>
      </c>
      <c r="B2577" s="31">
        <v>29372000</v>
      </c>
      <c r="C2577" s="31"/>
      <c r="D2577" s="31">
        <v>5046940</v>
      </c>
      <c r="E2577" s="17"/>
      <c r="F2577" s="14">
        <f t="shared" si="81"/>
        <v>0.17182827182350538</v>
      </c>
    </row>
    <row r="2578" spans="1:6" ht="12.75">
      <c r="A2578" s="17" t="s">
        <v>1001</v>
      </c>
      <c r="B2578" s="31">
        <v>179260800</v>
      </c>
      <c r="C2578" s="31"/>
      <c r="D2578" s="31">
        <v>33594340</v>
      </c>
      <c r="E2578" s="17"/>
      <c r="F2578" s="14">
        <f t="shared" si="81"/>
        <v>0.18740483139649047</v>
      </c>
    </row>
    <row r="2579" spans="1:6" ht="12.75">
      <c r="A2579" s="17" t="s">
        <v>2818</v>
      </c>
      <c r="B2579" s="31">
        <v>53167800</v>
      </c>
      <c r="C2579" s="31"/>
      <c r="D2579" s="31">
        <v>8053000</v>
      </c>
      <c r="E2579" s="17"/>
      <c r="F2579" s="14">
        <f t="shared" si="81"/>
        <v>0.15146385594288272</v>
      </c>
    </row>
    <row r="2580" spans="1:6" ht="12.75">
      <c r="A2580" s="17" t="s">
        <v>1569</v>
      </c>
      <c r="B2580" s="31">
        <v>15239800</v>
      </c>
      <c r="C2580" s="31"/>
      <c r="D2580" s="31">
        <v>2323740</v>
      </c>
      <c r="E2580" s="17"/>
      <c r="F2580" s="14">
        <f t="shared" si="81"/>
        <v>0.15247837898135147</v>
      </c>
    </row>
    <row r="2581" spans="1:6" ht="12.75">
      <c r="A2581" s="17" t="s">
        <v>2615</v>
      </c>
      <c r="B2581" s="31">
        <v>65709000</v>
      </c>
      <c r="C2581" s="31"/>
      <c r="D2581" s="31">
        <v>10463750</v>
      </c>
      <c r="E2581" s="17"/>
      <c r="F2581" s="14">
        <f t="shared" si="81"/>
        <v>0.1592437870002587</v>
      </c>
    </row>
    <row r="2582" spans="1:6" ht="12.75">
      <c r="A2582" s="17" t="s">
        <v>1001</v>
      </c>
      <c r="B2582" s="31">
        <v>11514700</v>
      </c>
      <c r="C2582" s="31"/>
      <c r="D2582" s="31">
        <v>4865698</v>
      </c>
      <c r="E2582" s="17"/>
      <c r="F2582" s="14">
        <f t="shared" si="81"/>
        <v>0.42256402685263184</v>
      </c>
    </row>
    <row r="2583" spans="1:6" ht="12.75">
      <c r="A2583" s="40" t="s">
        <v>2461</v>
      </c>
      <c r="B2583" s="31"/>
      <c r="C2583" s="31"/>
      <c r="D2583" s="31"/>
      <c r="E2583" s="17"/>
      <c r="F2583" s="14"/>
    </row>
    <row r="2584" spans="1:6" ht="12.75">
      <c r="A2584" s="8" t="s">
        <v>2462</v>
      </c>
      <c r="B2584" s="37">
        <f>SUM(B2585:B2587)</f>
        <v>242015000</v>
      </c>
      <c r="C2584" s="37"/>
      <c r="D2584" s="37">
        <f>SUM(D2585:D2587)</f>
        <v>35152910</v>
      </c>
      <c r="E2584" s="39"/>
      <c r="F2584" s="10">
        <f aca="true" t="shared" si="82" ref="F2584:F2613">SUM(D2584/B2584)</f>
        <v>0.145250955519286</v>
      </c>
    </row>
    <row r="2585" spans="1:6" ht="12.75">
      <c r="A2585" s="17" t="s">
        <v>2099</v>
      </c>
      <c r="B2585" s="31">
        <v>77589700</v>
      </c>
      <c r="C2585" s="31"/>
      <c r="D2585" s="31">
        <v>11380670</v>
      </c>
      <c r="E2585" s="17"/>
      <c r="F2585" s="14">
        <f t="shared" si="82"/>
        <v>0.14667758736017797</v>
      </c>
    </row>
    <row r="2586" spans="1:6" ht="12.75">
      <c r="A2586" s="17" t="s">
        <v>699</v>
      </c>
      <c r="B2586" s="31">
        <v>69434100</v>
      </c>
      <c r="C2586" s="31"/>
      <c r="D2586" s="31">
        <v>10190540</v>
      </c>
      <c r="E2586" s="17"/>
      <c r="F2586" s="14">
        <f t="shared" si="82"/>
        <v>0.14676563820946767</v>
      </c>
    </row>
    <row r="2587" spans="1:6" ht="12.75">
      <c r="A2587" s="17" t="s">
        <v>475</v>
      </c>
      <c r="B2587" s="31">
        <v>94991200</v>
      </c>
      <c r="C2587" s="31"/>
      <c r="D2587" s="31">
        <v>13581700</v>
      </c>
      <c r="E2587" s="17"/>
      <c r="F2587" s="14">
        <f t="shared" si="82"/>
        <v>0.14297850748279842</v>
      </c>
    </row>
    <row r="2588" spans="1:6" ht="12.75">
      <c r="A2588" s="8" t="s">
        <v>2463</v>
      </c>
      <c r="B2588" s="37">
        <f>SUM(B2589:B2595)</f>
        <v>294395700</v>
      </c>
      <c r="C2588" s="37"/>
      <c r="D2588" s="37">
        <f>SUM(D2589:D2595)</f>
        <v>49589840</v>
      </c>
      <c r="E2588" s="39"/>
      <c r="F2588" s="10">
        <f t="shared" si="82"/>
        <v>0.16844621032168608</v>
      </c>
    </row>
    <row r="2589" spans="1:6" ht="12.75">
      <c r="A2589" s="17" t="s">
        <v>2464</v>
      </c>
      <c r="B2589" s="31">
        <v>24654700</v>
      </c>
      <c r="C2589" s="31"/>
      <c r="D2589" s="31">
        <v>5061900</v>
      </c>
      <c r="E2589" s="17"/>
      <c r="F2589" s="14">
        <f t="shared" si="82"/>
        <v>0.2053117661135605</v>
      </c>
    </row>
    <row r="2590" spans="1:6" ht="12.75">
      <c r="A2590" s="17" t="s">
        <v>2465</v>
      </c>
      <c r="B2590" s="31">
        <v>30768900</v>
      </c>
      <c r="C2590" s="31"/>
      <c r="D2590" s="31">
        <v>4391670</v>
      </c>
      <c r="E2590" s="17"/>
      <c r="F2590" s="14">
        <f t="shared" si="82"/>
        <v>0.14273080935620058</v>
      </c>
    </row>
    <row r="2591" spans="1:6" ht="12.75">
      <c r="A2591" s="17" t="s">
        <v>2466</v>
      </c>
      <c r="B2591" s="31">
        <v>63992300</v>
      </c>
      <c r="C2591" s="31"/>
      <c r="D2591" s="31">
        <v>11492510</v>
      </c>
      <c r="E2591" s="17"/>
      <c r="F2591" s="14">
        <f t="shared" si="82"/>
        <v>0.17959207592163431</v>
      </c>
    </row>
    <row r="2592" spans="1:6" ht="12.75">
      <c r="A2592" s="17" t="s">
        <v>752</v>
      </c>
      <c r="B2592" s="31">
        <v>43195400</v>
      </c>
      <c r="C2592" s="31"/>
      <c r="D2592" s="31">
        <v>7166770</v>
      </c>
      <c r="E2592" s="17"/>
      <c r="F2592" s="14">
        <f t="shared" si="82"/>
        <v>0.16591512059154448</v>
      </c>
    </row>
    <row r="2593" spans="1:6" ht="12.75">
      <c r="A2593" s="17" t="s">
        <v>753</v>
      </c>
      <c r="B2593" s="31">
        <v>120478500</v>
      </c>
      <c r="C2593" s="31"/>
      <c r="D2593" s="31">
        <v>19590910</v>
      </c>
      <c r="E2593" s="17"/>
      <c r="F2593" s="14">
        <f t="shared" si="82"/>
        <v>0.16260917923114912</v>
      </c>
    </row>
    <row r="2594" spans="1:6" ht="12.75">
      <c r="A2594" s="17" t="s">
        <v>1816</v>
      </c>
      <c r="B2594" s="31">
        <v>2977200</v>
      </c>
      <c r="C2594" s="31"/>
      <c r="D2594" s="31">
        <v>603380</v>
      </c>
      <c r="E2594" s="17"/>
      <c r="F2594" s="14">
        <f t="shared" si="82"/>
        <v>0.20266693537552063</v>
      </c>
    </row>
    <row r="2595" spans="1:6" ht="12.75">
      <c r="A2595" s="17" t="s">
        <v>1569</v>
      </c>
      <c r="B2595" s="31">
        <v>8328700</v>
      </c>
      <c r="C2595" s="31"/>
      <c r="D2595" s="31">
        <v>1282700</v>
      </c>
      <c r="E2595" s="17"/>
      <c r="F2595" s="14">
        <f t="shared" si="82"/>
        <v>0.1540096293539208</v>
      </c>
    </row>
    <row r="2596" spans="1:6" ht="12.75">
      <c r="A2596" s="8" t="s">
        <v>754</v>
      </c>
      <c r="B2596" s="37">
        <v>417021900</v>
      </c>
      <c r="C2596" s="37"/>
      <c r="D2596" s="37">
        <v>82071635</v>
      </c>
      <c r="E2596" s="39"/>
      <c r="F2596" s="10">
        <f t="shared" si="82"/>
        <v>0.19680413666524468</v>
      </c>
    </row>
    <row r="2597" spans="1:6" ht="12.75">
      <c r="A2597" s="8" t="s">
        <v>755</v>
      </c>
      <c r="B2597" s="37">
        <f>SUM(B2598:B2599)</f>
        <v>379731700</v>
      </c>
      <c r="C2597" s="37"/>
      <c r="D2597" s="37">
        <f>SUM(D2598:D2599)</f>
        <v>93780170</v>
      </c>
      <c r="E2597" s="39"/>
      <c r="F2597" s="10">
        <f t="shared" si="82"/>
        <v>0.24696429084008525</v>
      </c>
    </row>
    <row r="2598" spans="1:6" ht="12.75">
      <c r="A2598" s="17" t="s">
        <v>756</v>
      </c>
      <c r="B2598" s="31">
        <v>340169900</v>
      </c>
      <c r="C2598" s="31"/>
      <c r="D2598" s="31">
        <v>85609070</v>
      </c>
      <c r="E2598" s="17"/>
      <c r="F2598" s="14">
        <f t="shared" si="82"/>
        <v>0.251665623560462</v>
      </c>
    </row>
    <row r="2599" spans="1:6" ht="12.75">
      <c r="A2599" s="17" t="s">
        <v>310</v>
      </c>
      <c r="B2599" s="31">
        <v>39561800</v>
      </c>
      <c r="C2599" s="31"/>
      <c r="D2599" s="31">
        <v>8171100</v>
      </c>
      <c r="E2599" s="17"/>
      <c r="F2599" s="14">
        <f t="shared" si="82"/>
        <v>0.20654014731382292</v>
      </c>
    </row>
    <row r="2600" spans="1:6" ht="12.75">
      <c r="A2600" s="8" t="s">
        <v>757</v>
      </c>
      <c r="B2600" s="37">
        <f>SUM(B2601:B2602)</f>
        <v>250248300</v>
      </c>
      <c r="C2600" s="37"/>
      <c r="D2600" s="37">
        <f>SUM(D2601:D2602)</f>
        <v>43830140</v>
      </c>
      <c r="E2600" s="39"/>
      <c r="F2600" s="10">
        <f t="shared" si="82"/>
        <v>0.17514660439251736</v>
      </c>
    </row>
    <row r="2601" spans="1:6" ht="12.75">
      <c r="A2601" s="17" t="s">
        <v>758</v>
      </c>
      <c r="B2601" s="31">
        <v>240823800</v>
      </c>
      <c r="C2601" s="31"/>
      <c r="D2601" s="31">
        <v>42094660</v>
      </c>
      <c r="E2601" s="17"/>
      <c r="F2601" s="14">
        <f t="shared" si="82"/>
        <v>0.17479443476932097</v>
      </c>
    </row>
    <row r="2602" spans="1:6" ht="12.75">
      <c r="A2602" s="17" t="s">
        <v>759</v>
      </c>
      <c r="B2602" s="31">
        <v>9424500</v>
      </c>
      <c r="C2602" s="31"/>
      <c r="D2602" s="31">
        <v>1735480</v>
      </c>
      <c r="E2602" s="17"/>
      <c r="F2602" s="14">
        <f t="shared" si="82"/>
        <v>0.1841455780147488</v>
      </c>
    </row>
    <row r="2603" spans="1:6" ht="12.75">
      <c r="A2603" s="8" t="s">
        <v>760</v>
      </c>
      <c r="B2603" s="37">
        <f>SUM(B2604:B2605)</f>
        <v>164257900</v>
      </c>
      <c r="C2603" s="37"/>
      <c r="D2603" s="37">
        <f>SUM(D2604:D2605)</f>
        <v>30375150</v>
      </c>
      <c r="E2603" s="39"/>
      <c r="F2603" s="10">
        <f t="shared" si="82"/>
        <v>0.18492352574822885</v>
      </c>
    </row>
    <row r="2604" spans="1:6" ht="12.75">
      <c r="A2604" s="17" t="s">
        <v>2466</v>
      </c>
      <c r="B2604" s="31">
        <v>7542800</v>
      </c>
      <c r="C2604" s="31"/>
      <c r="D2604" s="31">
        <v>1367620</v>
      </c>
      <c r="E2604" s="17"/>
      <c r="F2604" s="14">
        <f t="shared" si="82"/>
        <v>0.18131463117144828</v>
      </c>
    </row>
    <row r="2605" spans="1:6" ht="12.75">
      <c r="A2605" s="17" t="s">
        <v>1058</v>
      </c>
      <c r="B2605" s="31">
        <v>156715100</v>
      </c>
      <c r="C2605" s="31"/>
      <c r="D2605" s="31">
        <v>29007530</v>
      </c>
      <c r="E2605" s="17"/>
      <c r="F2605" s="14">
        <f t="shared" si="82"/>
        <v>0.1850972241985616</v>
      </c>
    </row>
    <row r="2606" spans="1:6" ht="12.75">
      <c r="A2606" s="8" t="s">
        <v>761</v>
      </c>
      <c r="B2606" s="37">
        <f>SUM(B2607:B2613)</f>
        <v>335154900</v>
      </c>
      <c r="C2606" s="37"/>
      <c r="D2606" s="37">
        <f>SUM(D2607:D2613)</f>
        <v>55703120</v>
      </c>
      <c r="E2606" s="39"/>
      <c r="F2606" s="10">
        <f t="shared" si="82"/>
        <v>0.16620112073551663</v>
      </c>
    </row>
    <row r="2607" spans="1:6" ht="12.75">
      <c r="A2607" s="17" t="s">
        <v>762</v>
      </c>
      <c r="B2607" s="31">
        <v>50174300</v>
      </c>
      <c r="C2607" s="31"/>
      <c r="D2607" s="31">
        <v>7517410</v>
      </c>
      <c r="E2607" s="17"/>
      <c r="F2607" s="14">
        <f t="shared" si="82"/>
        <v>0.14982590688858638</v>
      </c>
    </row>
    <row r="2608" spans="1:6" ht="12.75">
      <c r="A2608" s="17" t="s">
        <v>763</v>
      </c>
      <c r="B2608" s="31">
        <v>23969500</v>
      </c>
      <c r="C2608" s="31"/>
      <c r="D2608" s="31">
        <v>3408730</v>
      </c>
      <c r="E2608" s="17"/>
      <c r="F2608" s="14">
        <f t="shared" si="82"/>
        <v>0.1422111433279793</v>
      </c>
    </row>
    <row r="2609" spans="1:6" ht="12.75">
      <c r="A2609" s="17" t="s">
        <v>999</v>
      </c>
      <c r="B2609" s="31">
        <v>91156600</v>
      </c>
      <c r="C2609" s="31"/>
      <c r="D2609" s="31">
        <v>14691570</v>
      </c>
      <c r="E2609" s="17"/>
      <c r="F2609" s="14">
        <f t="shared" si="82"/>
        <v>0.16116847271618293</v>
      </c>
    </row>
    <row r="2610" spans="1:6" ht="12.75">
      <c r="A2610" s="17" t="s">
        <v>764</v>
      </c>
      <c r="B2610" s="31">
        <v>5200300</v>
      </c>
      <c r="C2610" s="31"/>
      <c r="D2610" s="31">
        <v>627390</v>
      </c>
      <c r="E2610" s="17"/>
      <c r="F2610" s="14">
        <f t="shared" si="82"/>
        <v>0.12064496279060824</v>
      </c>
    </row>
    <row r="2611" spans="1:6" ht="12.75">
      <c r="A2611" s="17" t="s">
        <v>2614</v>
      </c>
      <c r="B2611" s="31">
        <v>24957600</v>
      </c>
      <c r="C2611" s="31"/>
      <c r="D2611" s="31">
        <v>3584990</v>
      </c>
      <c r="E2611" s="17"/>
      <c r="F2611" s="14">
        <f t="shared" si="82"/>
        <v>0.14364321889925313</v>
      </c>
    </row>
    <row r="2612" spans="1:6" ht="12.75">
      <c r="A2612" s="17" t="s">
        <v>765</v>
      </c>
      <c r="B2612" s="31">
        <v>100467100</v>
      </c>
      <c r="C2612" s="31"/>
      <c r="D2612" s="31">
        <v>15717730</v>
      </c>
      <c r="E2612" s="17"/>
      <c r="F2612" s="14">
        <f t="shared" si="82"/>
        <v>0.1564465382199745</v>
      </c>
    </row>
    <row r="2613" spans="1:6" ht="12.75">
      <c r="A2613" s="17" t="s">
        <v>765</v>
      </c>
      <c r="B2613" s="31">
        <v>39229500</v>
      </c>
      <c r="C2613" s="31"/>
      <c r="D2613" s="31">
        <v>10155300</v>
      </c>
      <c r="E2613" s="17"/>
      <c r="F2613" s="14">
        <f t="shared" si="82"/>
        <v>0.25886896340763965</v>
      </c>
    </row>
    <row r="2614" spans="1:6" ht="12.75">
      <c r="A2614" s="40" t="s">
        <v>165</v>
      </c>
      <c r="B2614" s="31"/>
      <c r="C2614" s="31"/>
      <c r="D2614" s="31"/>
      <c r="E2614" s="17"/>
      <c r="F2614" s="14"/>
    </row>
    <row r="2615" spans="1:6" ht="12.75">
      <c r="A2615" s="17"/>
      <c r="B2615" s="31"/>
      <c r="C2615" s="31"/>
      <c r="D2615" s="31"/>
      <c r="E2615" s="17"/>
      <c r="F2615" s="14"/>
    </row>
    <row r="2616" spans="1:6" ht="12.75">
      <c r="A2616" s="17"/>
      <c r="B2616" s="31"/>
      <c r="C2616" s="31"/>
      <c r="D2616" s="31"/>
      <c r="E2616" s="17"/>
      <c r="F2616" s="14"/>
    </row>
    <row r="2617" spans="1:6" ht="15.75">
      <c r="A2617" s="23" t="s">
        <v>2567</v>
      </c>
      <c r="B2617" s="37">
        <f>+B2576+B2584+B2588+B2596+B2597+B2600+B2603+B2606</f>
        <v>2437089500</v>
      </c>
      <c r="C2617" s="37"/>
      <c r="D2617" s="37">
        <f>+D2576+D2584+D2588+D2596+D2597+D2600+D2603+D2606</f>
        <v>454850433</v>
      </c>
      <c r="E2617" s="39"/>
      <c r="F2617" s="10">
        <f>SUM(D2617/B2617)</f>
        <v>0.18663673738695274</v>
      </c>
    </row>
    <row r="2618" spans="1:6" ht="12.75">
      <c r="A2618" s="17"/>
      <c r="B2618" s="17"/>
      <c r="C2618" s="17"/>
      <c r="D2618" s="17"/>
      <c r="E2618" s="17"/>
      <c r="F2618" s="14"/>
    </row>
    <row r="2620" spans="1:4" ht="12.75">
      <c r="A2620" t="s">
        <v>766</v>
      </c>
      <c r="B2620" t="s">
        <v>767</v>
      </c>
      <c r="D2620" t="s">
        <v>768</v>
      </c>
    </row>
    <row r="2624" spans="1:6" ht="12.75">
      <c r="A2624" s="46" t="s">
        <v>769</v>
      </c>
      <c r="B2624" s="47"/>
      <c r="C2624" s="47"/>
      <c r="D2624" s="47"/>
      <c r="E2624" s="47"/>
      <c r="F2624" s="48"/>
    </row>
    <row r="2625" spans="1:6" ht="12.75">
      <c r="A2625" s="49"/>
      <c r="B2625" s="11"/>
      <c r="C2625" s="11"/>
      <c r="D2625" s="11"/>
      <c r="E2625" s="11"/>
      <c r="F2625" s="45"/>
    </row>
    <row r="2626" spans="1:6" ht="12.75">
      <c r="A2626" s="20" t="s">
        <v>1448</v>
      </c>
      <c r="B2626" s="5">
        <v>2002</v>
      </c>
      <c r="C2626" s="5" t="s">
        <v>1449</v>
      </c>
      <c r="D2626" s="5">
        <v>2002</v>
      </c>
      <c r="E2626" s="20"/>
      <c r="F2626" s="50"/>
    </row>
    <row r="2627" spans="1:6" ht="13.5" thickBot="1">
      <c r="A2627" s="51" t="s">
        <v>1450</v>
      </c>
      <c r="B2627" s="52" t="s">
        <v>1451</v>
      </c>
      <c r="C2627" s="51"/>
      <c r="D2627" s="51" t="s">
        <v>1452</v>
      </c>
      <c r="E2627" s="51"/>
      <c r="F2627" s="53" t="s">
        <v>1453</v>
      </c>
    </row>
    <row r="2628" spans="1:6" ht="12.75">
      <c r="A2628" s="11"/>
      <c r="B2628" s="13"/>
      <c r="C2628" s="13"/>
      <c r="D2628" s="13"/>
      <c r="E2628" s="11"/>
      <c r="F2628" s="45"/>
    </row>
    <row r="2629" spans="1:6" ht="12.75">
      <c r="A2629" s="8" t="s">
        <v>770</v>
      </c>
      <c r="B2629" s="37">
        <f>SUM(B2630:B2633)</f>
        <v>437265500</v>
      </c>
      <c r="C2629" s="37"/>
      <c r="D2629" s="37">
        <f>SUM(D2630:D2633)</f>
        <v>45841200</v>
      </c>
      <c r="E2629" s="39"/>
      <c r="F2629" s="10">
        <f aca="true" t="shared" si="83" ref="F2629:F2660">SUM(D2629/B2629)</f>
        <v>0.10483607785201439</v>
      </c>
    </row>
    <row r="2630" spans="1:6" ht="12.75">
      <c r="A2630" s="17" t="s">
        <v>771</v>
      </c>
      <c r="B2630" s="31">
        <v>102428100</v>
      </c>
      <c r="C2630" s="31"/>
      <c r="D2630" s="31">
        <v>11411650</v>
      </c>
      <c r="E2630" s="17"/>
      <c r="F2630" s="14">
        <f t="shared" si="83"/>
        <v>0.11141132169785439</v>
      </c>
    </row>
    <row r="2631" spans="1:6" ht="12.75">
      <c r="A2631" s="17" t="s">
        <v>772</v>
      </c>
      <c r="B2631" s="31">
        <v>72721800</v>
      </c>
      <c r="C2631" s="31"/>
      <c r="D2631" s="31">
        <v>8330100</v>
      </c>
      <c r="E2631" s="17"/>
      <c r="F2631" s="14">
        <f t="shared" si="83"/>
        <v>0.1145474946989761</v>
      </c>
    </row>
    <row r="2632" spans="1:6" ht="12.75">
      <c r="A2632" s="17" t="s">
        <v>773</v>
      </c>
      <c r="B2632" s="31">
        <v>105416500</v>
      </c>
      <c r="C2632" s="31"/>
      <c r="D2632" s="31">
        <v>9812850</v>
      </c>
      <c r="E2632" s="17"/>
      <c r="F2632" s="14">
        <f t="shared" si="83"/>
        <v>0.09308647128295855</v>
      </c>
    </row>
    <row r="2633" spans="1:6" ht="12.75">
      <c r="A2633" s="17" t="s">
        <v>774</v>
      </c>
      <c r="B2633" s="31">
        <v>156699100</v>
      </c>
      <c r="C2633" s="31"/>
      <c r="D2633" s="31">
        <v>16286600</v>
      </c>
      <c r="E2633" s="17"/>
      <c r="F2633" s="14">
        <f t="shared" si="83"/>
        <v>0.10393550441578797</v>
      </c>
    </row>
    <row r="2634" spans="1:6" ht="12.75">
      <c r="A2634" s="8" t="s">
        <v>775</v>
      </c>
      <c r="B2634" s="37">
        <f>SUM(B2635:B2640)</f>
        <v>1372677100</v>
      </c>
      <c r="C2634" s="37"/>
      <c r="D2634" s="37">
        <f>SUM(D2635:D2640)</f>
        <v>153316400</v>
      </c>
      <c r="E2634" s="39"/>
      <c r="F2634" s="10">
        <f t="shared" si="83"/>
        <v>0.1116915259969005</v>
      </c>
    </row>
    <row r="2635" spans="1:6" ht="12.75">
      <c r="A2635" s="17" t="s">
        <v>776</v>
      </c>
      <c r="B2635" s="31">
        <v>157740200</v>
      </c>
      <c r="C2635" s="31"/>
      <c r="D2635" s="31">
        <v>17374800</v>
      </c>
      <c r="E2635" s="17"/>
      <c r="F2635" s="14">
        <f t="shared" si="83"/>
        <v>0.11014820572054555</v>
      </c>
    </row>
    <row r="2636" spans="1:6" ht="12.75">
      <c r="A2636" s="17" t="s">
        <v>2490</v>
      </c>
      <c r="B2636" s="31">
        <v>25864400</v>
      </c>
      <c r="C2636" s="31"/>
      <c r="D2636" s="31">
        <v>1672350</v>
      </c>
      <c r="E2636" s="17"/>
      <c r="F2636" s="14">
        <f t="shared" si="83"/>
        <v>0.06465837212539244</v>
      </c>
    </row>
    <row r="2637" spans="1:6" ht="12.75">
      <c r="A2637" s="17" t="s">
        <v>2491</v>
      </c>
      <c r="B2637" s="31">
        <v>321634600</v>
      </c>
      <c r="C2637" s="31"/>
      <c r="D2637" s="31">
        <v>37271350</v>
      </c>
      <c r="E2637" s="17"/>
      <c r="F2637" s="14">
        <f t="shared" si="83"/>
        <v>0.11588103394348742</v>
      </c>
    </row>
    <row r="2638" spans="1:6" ht="12.75">
      <c r="A2638" s="17" t="s">
        <v>2492</v>
      </c>
      <c r="B2638" s="31">
        <v>386320300</v>
      </c>
      <c r="C2638" s="31"/>
      <c r="D2638" s="31">
        <v>46734000</v>
      </c>
      <c r="E2638" s="17"/>
      <c r="F2638" s="14">
        <f t="shared" si="83"/>
        <v>0.12097215704170866</v>
      </c>
    </row>
    <row r="2639" spans="1:6" ht="12.75">
      <c r="A2639" s="17" t="s">
        <v>2493</v>
      </c>
      <c r="B2639" s="31">
        <v>367431200</v>
      </c>
      <c r="C2639" s="31"/>
      <c r="D2639" s="31">
        <v>40529150</v>
      </c>
      <c r="E2639" s="17"/>
      <c r="F2639" s="14">
        <f t="shared" si="83"/>
        <v>0.11030405147956951</v>
      </c>
    </row>
    <row r="2640" spans="1:6" ht="12.75">
      <c r="A2640" s="17" t="s">
        <v>2494</v>
      </c>
      <c r="B2640" s="31">
        <v>113686400</v>
      </c>
      <c r="C2640" s="31"/>
      <c r="D2640" s="31">
        <v>9734750</v>
      </c>
      <c r="E2640" s="17"/>
      <c r="F2640" s="14">
        <f t="shared" si="83"/>
        <v>0.08562809623666508</v>
      </c>
    </row>
    <row r="2641" spans="1:6" ht="12.75">
      <c r="A2641" s="8" t="s">
        <v>2495</v>
      </c>
      <c r="B2641" s="37">
        <f>SUM(B2642:B2646)</f>
        <v>779547100</v>
      </c>
      <c r="C2641" s="37"/>
      <c r="D2641" s="37">
        <f>SUM(D2642:D2646)</f>
        <v>76768100</v>
      </c>
      <c r="E2641" s="39"/>
      <c r="F2641" s="10">
        <f t="shared" si="83"/>
        <v>0.09847782128879705</v>
      </c>
    </row>
    <row r="2642" spans="1:6" ht="12.75">
      <c r="A2642" s="17" t="s">
        <v>1102</v>
      </c>
      <c r="B2642" s="31">
        <v>187711200</v>
      </c>
      <c r="C2642" s="31"/>
      <c r="D2642" s="31">
        <v>17598150</v>
      </c>
      <c r="E2642" s="17"/>
      <c r="F2642" s="14">
        <f t="shared" si="83"/>
        <v>0.09375119864984081</v>
      </c>
    </row>
    <row r="2643" spans="1:6" ht="12.75">
      <c r="A2643" s="17" t="s">
        <v>458</v>
      </c>
      <c r="B2643" s="31">
        <v>312371800</v>
      </c>
      <c r="C2643" s="31"/>
      <c r="D2643" s="31">
        <v>31369500</v>
      </c>
      <c r="E2643" s="17"/>
      <c r="F2643" s="14">
        <f t="shared" si="83"/>
        <v>0.10042359777675193</v>
      </c>
    </row>
    <row r="2644" spans="1:6" ht="12.75">
      <c r="A2644" s="17" t="s">
        <v>821</v>
      </c>
      <c r="B2644" s="31">
        <v>136546500</v>
      </c>
      <c r="C2644" s="31"/>
      <c r="D2644" s="31">
        <v>11658650</v>
      </c>
      <c r="E2644" s="17"/>
      <c r="F2644" s="14">
        <f t="shared" si="83"/>
        <v>0.08538226904387883</v>
      </c>
    </row>
    <row r="2645" spans="1:6" ht="12.75">
      <c r="A2645" s="17" t="s">
        <v>2496</v>
      </c>
      <c r="B2645" s="31">
        <v>89728300</v>
      </c>
      <c r="C2645" s="31"/>
      <c r="D2645" s="31">
        <v>10233950</v>
      </c>
      <c r="E2645" s="17"/>
      <c r="F2645" s="14">
        <f t="shared" si="83"/>
        <v>0.11405487454905532</v>
      </c>
    </row>
    <row r="2646" spans="1:6" ht="12.75">
      <c r="A2646" s="17" t="s">
        <v>2497</v>
      </c>
      <c r="B2646" s="31">
        <v>53189300</v>
      </c>
      <c r="C2646" s="31"/>
      <c r="D2646" s="31">
        <v>5907850</v>
      </c>
      <c r="E2646" s="17"/>
      <c r="F2646" s="14">
        <f t="shared" si="83"/>
        <v>0.1110721517297652</v>
      </c>
    </row>
    <row r="2647" spans="1:6" ht="12.75">
      <c r="A2647" s="8" t="s">
        <v>2498</v>
      </c>
      <c r="B2647" s="37">
        <f>SUM(B2648:B2649)</f>
        <v>527310600</v>
      </c>
      <c r="C2647" s="37"/>
      <c r="D2647" s="37">
        <f>SUM(D2648:D2649)</f>
        <v>65992530</v>
      </c>
      <c r="E2647" s="39"/>
      <c r="F2647" s="10">
        <f t="shared" si="83"/>
        <v>0.12514925738265076</v>
      </c>
    </row>
    <row r="2648" spans="1:6" ht="12.75">
      <c r="A2648" s="17" t="s">
        <v>2499</v>
      </c>
      <c r="B2648" s="31">
        <v>489463600</v>
      </c>
      <c r="C2648" s="31"/>
      <c r="D2648" s="31">
        <v>61596630</v>
      </c>
      <c r="E2648" s="17"/>
      <c r="F2648" s="14">
        <f t="shared" si="83"/>
        <v>0.12584517010049368</v>
      </c>
    </row>
    <row r="2649" spans="1:6" ht="12.75">
      <c r="A2649" s="17" t="s">
        <v>2500</v>
      </c>
      <c r="B2649" s="31">
        <v>37847000</v>
      </c>
      <c r="C2649" s="31"/>
      <c r="D2649" s="31">
        <v>4395900</v>
      </c>
      <c r="E2649" s="17"/>
      <c r="F2649" s="14">
        <f t="shared" si="83"/>
        <v>0.11614923243586017</v>
      </c>
    </row>
    <row r="2650" spans="1:6" ht="12.75">
      <c r="A2650" s="8" t="s">
        <v>2501</v>
      </c>
      <c r="B2650" s="37">
        <f>SUM(B2651:B2656)</f>
        <v>653403200</v>
      </c>
      <c r="C2650" s="37"/>
      <c r="D2650" s="37">
        <f>SUM(D2651:D2656)</f>
        <v>64714450</v>
      </c>
      <c r="E2650" s="39"/>
      <c r="F2650" s="10">
        <f t="shared" si="83"/>
        <v>0.0990421381468594</v>
      </c>
    </row>
    <row r="2651" spans="1:6" ht="12.75">
      <c r="A2651" s="17" t="s">
        <v>2594</v>
      </c>
      <c r="B2651" s="31">
        <v>221379500</v>
      </c>
      <c r="C2651" s="31"/>
      <c r="D2651" s="31">
        <v>21455300</v>
      </c>
      <c r="E2651" s="17"/>
      <c r="F2651" s="14">
        <f t="shared" si="83"/>
        <v>0.09691638114640244</v>
      </c>
    </row>
    <row r="2652" spans="1:6" ht="12.75">
      <c r="A2652" s="17" t="s">
        <v>2502</v>
      </c>
      <c r="B2652" s="31">
        <v>1840300</v>
      </c>
      <c r="C2652" s="31"/>
      <c r="D2652" s="31">
        <v>194850</v>
      </c>
      <c r="E2652" s="17"/>
      <c r="F2652" s="14">
        <f t="shared" si="83"/>
        <v>0.10587947617236321</v>
      </c>
    </row>
    <row r="2653" spans="1:6" ht="12.75">
      <c r="A2653" s="17" t="s">
        <v>1950</v>
      </c>
      <c r="B2653" s="31">
        <v>128673900</v>
      </c>
      <c r="C2653" s="31"/>
      <c r="D2653" s="31">
        <v>12244100</v>
      </c>
      <c r="E2653" s="17"/>
      <c r="F2653" s="14">
        <f t="shared" si="83"/>
        <v>0.0951560495174235</v>
      </c>
    </row>
    <row r="2654" spans="1:6" ht="12.75">
      <c r="A2654" s="17" t="s">
        <v>2503</v>
      </c>
      <c r="B2654" s="31">
        <v>28070000</v>
      </c>
      <c r="C2654" s="31"/>
      <c r="D2654" s="31">
        <v>2855350</v>
      </c>
      <c r="E2654" s="17"/>
      <c r="F2654" s="14">
        <f t="shared" si="83"/>
        <v>0.10172247951549697</v>
      </c>
    </row>
    <row r="2655" spans="1:6" ht="12.75">
      <c r="A2655" s="17" t="s">
        <v>1935</v>
      </c>
      <c r="B2655" s="31">
        <v>144316700</v>
      </c>
      <c r="C2655" s="31"/>
      <c r="D2655" s="31">
        <v>14386050</v>
      </c>
      <c r="E2655" s="17"/>
      <c r="F2655" s="14">
        <f t="shared" si="83"/>
        <v>0.09968388966765454</v>
      </c>
    </row>
    <row r="2656" spans="1:6" ht="12.75">
      <c r="A2656" s="17" t="s">
        <v>1058</v>
      </c>
      <c r="B2656" s="31">
        <v>129122800</v>
      </c>
      <c r="C2656" s="31"/>
      <c r="D2656" s="31">
        <v>13578800</v>
      </c>
      <c r="E2656" s="17"/>
      <c r="F2656" s="14">
        <f t="shared" si="83"/>
        <v>0.10516190788923413</v>
      </c>
    </row>
    <row r="2657" spans="1:6" ht="12.75">
      <c r="A2657" s="8" t="s">
        <v>2504</v>
      </c>
      <c r="B2657" s="37">
        <f>SUM(B2658:B2660)</f>
        <v>825128500</v>
      </c>
      <c r="C2657" s="37"/>
      <c r="D2657" s="37">
        <f>SUM(D2658:D2660)</f>
        <v>90862950</v>
      </c>
      <c r="E2657" s="39"/>
      <c r="F2657" s="10">
        <f t="shared" si="83"/>
        <v>0.11011975710449948</v>
      </c>
    </row>
    <row r="2658" spans="1:6" ht="12.75">
      <c r="A2658" s="17" t="s">
        <v>2505</v>
      </c>
      <c r="B2658" s="31">
        <v>333146000</v>
      </c>
      <c r="C2658" s="31"/>
      <c r="D2658" s="31">
        <v>40494050</v>
      </c>
      <c r="E2658" s="17"/>
      <c r="F2658" s="14">
        <f t="shared" si="83"/>
        <v>0.12155046135928392</v>
      </c>
    </row>
    <row r="2659" spans="1:6" ht="12.75">
      <c r="A2659" s="17" t="s">
        <v>2506</v>
      </c>
      <c r="B2659" s="31">
        <v>237953200</v>
      </c>
      <c r="C2659" s="31"/>
      <c r="D2659" s="31">
        <v>25027550</v>
      </c>
      <c r="E2659" s="17"/>
      <c r="F2659" s="14">
        <f t="shared" si="83"/>
        <v>0.10517845525926947</v>
      </c>
    </row>
    <row r="2660" spans="1:6" ht="12.75">
      <c r="A2660" s="17" t="s">
        <v>2507</v>
      </c>
      <c r="B2660" s="31">
        <v>254029300</v>
      </c>
      <c r="C2660" s="31"/>
      <c r="D2660" s="31">
        <v>25341350</v>
      </c>
      <c r="E2660" s="17"/>
      <c r="F2660" s="14">
        <f t="shared" si="83"/>
        <v>0.09975758701850534</v>
      </c>
    </row>
    <row r="2661" spans="1:6" ht="12.75">
      <c r="A2661" s="17"/>
      <c r="B2661" s="31"/>
      <c r="C2661" s="31"/>
      <c r="D2661" s="31"/>
      <c r="E2661" s="17"/>
      <c r="F2661" s="14"/>
    </row>
    <row r="2662" spans="1:6" ht="12.75">
      <c r="A2662" s="17"/>
      <c r="B2662" s="17"/>
      <c r="C2662" s="17"/>
      <c r="D2662" s="17"/>
      <c r="E2662" s="17"/>
      <c r="F2662" s="14"/>
    </row>
    <row r="2663" spans="1:6" ht="15.75">
      <c r="A2663" s="23" t="s">
        <v>2567</v>
      </c>
      <c r="B2663" s="37">
        <f>+B2629+B2634+B2641+B2647+B2650+B2657</f>
        <v>4595332000</v>
      </c>
      <c r="C2663" s="65"/>
      <c r="D2663" s="37">
        <f>+D2629+D2634+D2641+D2647+D2650+D2657</f>
        <v>497495630</v>
      </c>
      <c r="E2663" s="62"/>
      <c r="F2663" s="10">
        <f>SUM(D2663/B2663)</f>
        <v>0.1082610853796853</v>
      </c>
    </row>
    <row r="2664" spans="1:6" ht="12.75">
      <c r="A2664" s="17"/>
      <c r="B2664" s="17"/>
      <c r="C2664" s="17"/>
      <c r="D2664" s="17"/>
      <c r="E2664" s="17"/>
      <c r="F2664" s="33"/>
    </row>
    <row r="2667" spans="1:6" ht="12.75">
      <c r="A2667" s="46" t="s">
        <v>2508</v>
      </c>
      <c r="B2667" s="47"/>
      <c r="C2667" s="47"/>
      <c r="D2667" s="47"/>
      <c r="E2667" s="47"/>
      <c r="F2667" s="48"/>
    </row>
    <row r="2668" spans="1:6" ht="12.75">
      <c r="A2668" s="49"/>
      <c r="B2668" s="11"/>
      <c r="C2668" s="11"/>
      <c r="D2668" s="11"/>
      <c r="E2668" s="11"/>
      <c r="F2668" s="45"/>
    </row>
    <row r="2669" spans="1:6" ht="12.75">
      <c r="A2669" s="20" t="s">
        <v>1448</v>
      </c>
      <c r="B2669" s="5">
        <v>2002</v>
      </c>
      <c r="C2669" s="5" t="s">
        <v>1449</v>
      </c>
      <c r="D2669" s="5">
        <v>2002</v>
      </c>
      <c r="E2669" s="20"/>
      <c r="F2669" s="50"/>
    </row>
    <row r="2670" spans="1:6" ht="13.5" thickBot="1">
      <c r="A2670" s="51" t="s">
        <v>1450</v>
      </c>
      <c r="B2670" s="52" t="s">
        <v>1451</v>
      </c>
      <c r="C2670" s="51"/>
      <c r="D2670" s="51" t="s">
        <v>1452</v>
      </c>
      <c r="E2670" s="51"/>
      <c r="F2670" s="53" t="s">
        <v>1453</v>
      </c>
    </row>
    <row r="2671" spans="1:6" ht="12.75">
      <c r="A2671" s="11"/>
      <c r="B2671" s="13"/>
      <c r="C2671" s="13"/>
      <c r="D2671" s="13"/>
      <c r="E2671" s="11"/>
      <c r="F2671" s="45"/>
    </row>
    <row r="2672" spans="1:6" ht="12.75">
      <c r="A2672" s="8" t="s">
        <v>2509</v>
      </c>
      <c r="B2672" s="37">
        <v>2541355300</v>
      </c>
      <c r="C2672" s="37"/>
      <c r="D2672" s="37">
        <v>1587528650</v>
      </c>
      <c r="E2672" s="39"/>
      <c r="F2672" s="10">
        <f>SUM(D2672/B2672)</f>
        <v>0.6246779621881285</v>
      </c>
    </row>
    <row r="2673" spans="1:6" ht="12.75">
      <c r="A2673" s="8" t="s">
        <v>2510</v>
      </c>
      <c r="B2673" s="37">
        <f>SUM(B2674:B2676)</f>
        <v>510261200</v>
      </c>
      <c r="C2673" s="37"/>
      <c r="D2673" s="37">
        <f>SUM(D2674:D2676)</f>
        <v>291089250</v>
      </c>
      <c r="E2673" s="39"/>
      <c r="F2673" s="10">
        <f>SUM(D2673/B2673)</f>
        <v>0.5704710646233733</v>
      </c>
    </row>
    <row r="2674" spans="1:6" ht="12.75">
      <c r="A2674" s="17" t="s">
        <v>2511</v>
      </c>
      <c r="B2674" s="31">
        <v>174698700</v>
      </c>
      <c r="C2674" s="31"/>
      <c r="D2674" s="31">
        <v>97027050</v>
      </c>
      <c r="E2674" s="17"/>
      <c r="F2674" s="14">
        <f>SUM(D2674/B2674)</f>
        <v>0.5553965198367246</v>
      </c>
    </row>
    <row r="2675" spans="1:6" ht="12.75">
      <c r="A2675" s="17" t="s">
        <v>2698</v>
      </c>
      <c r="B2675" s="31">
        <v>249089500</v>
      </c>
      <c r="C2675" s="31"/>
      <c r="D2675" s="31">
        <v>142864700</v>
      </c>
      <c r="E2675" s="17"/>
      <c r="F2675" s="14">
        <f>SUM(D2675/B2675)</f>
        <v>0.5735476605798318</v>
      </c>
    </row>
    <row r="2676" spans="1:6" ht="12.75">
      <c r="A2676" s="17" t="s">
        <v>797</v>
      </c>
      <c r="B2676" s="31">
        <v>86473000</v>
      </c>
      <c r="C2676" s="31"/>
      <c r="D2676" s="31">
        <v>51197500</v>
      </c>
      <c r="E2676" s="17"/>
      <c r="F2676" s="14">
        <f>SUM(D2676/B2676)</f>
        <v>0.5920634186393441</v>
      </c>
    </row>
    <row r="2677" spans="1:6" ht="12.75">
      <c r="A2677" s="40" t="s">
        <v>798</v>
      </c>
      <c r="B2677" s="31"/>
      <c r="C2677" s="31"/>
      <c r="D2677" s="31"/>
      <c r="E2677" s="17"/>
      <c r="F2677" s="14"/>
    </row>
    <row r="2678" spans="1:6" ht="12.75">
      <c r="A2678" s="8" t="s">
        <v>799</v>
      </c>
      <c r="B2678" s="37">
        <f>SUM(B2679:B2683)</f>
        <v>2246479400</v>
      </c>
      <c r="C2678" s="37"/>
      <c r="D2678" s="37">
        <f>SUM(D2679:D2683)</f>
        <v>1255793950</v>
      </c>
      <c r="E2678" s="39"/>
      <c r="F2678" s="10">
        <f aca="true" t="shared" si="84" ref="F2678:F2687">SUM(D2678/B2678)</f>
        <v>0.5590053262896602</v>
      </c>
    </row>
    <row r="2679" spans="1:6" ht="12.75">
      <c r="A2679" s="17" t="s">
        <v>800</v>
      </c>
      <c r="B2679" s="31">
        <v>63926400</v>
      </c>
      <c r="C2679" s="31"/>
      <c r="D2679" s="31">
        <v>33666150</v>
      </c>
      <c r="E2679" s="17"/>
      <c r="F2679" s="14">
        <f t="shared" si="84"/>
        <v>0.5266392288631927</v>
      </c>
    </row>
    <row r="2680" spans="1:6" ht="12.75">
      <c r="A2680" s="17" t="s">
        <v>801</v>
      </c>
      <c r="B2680" s="31">
        <v>458498700</v>
      </c>
      <c r="C2680" s="31"/>
      <c r="D2680" s="31">
        <v>259728050</v>
      </c>
      <c r="E2680" s="17"/>
      <c r="F2680" s="14">
        <f t="shared" si="84"/>
        <v>0.5664749976390336</v>
      </c>
    </row>
    <row r="2681" spans="1:6" ht="12.75">
      <c r="A2681" s="17" t="s">
        <v>802</v>
      </c>
      <c r="B2681" s="31">
        <v>1224230900</v>
      </c>
      <c r="C2681" s="31"/>
      <c r="D2681" s="31">
        <v>685983650</v>
      </c>
      <c r="E2681" s="17"/>
      <c r="F2681" s="14">
        <f t="shared" si="84"/>
        <v>0.5603384541265868</v>
      </c>
    </row>
    <row r="2682" spans="1:6" ht="12.75">
      <c r="A2682" s="17" t="s">
        <v>803</v>
      </c>
      <c r="B2682" s="31">
        <v>119003700</v>
      </c>
      <c r="C2682" s="31"/>
      <c r="D2682" s="31">
        <v>66292800</v>
      </c>
      <c r="E2682" s="17"/>
      <c r="F2682" s="14">
        <f t="shared" si="84"/>
        <v>0.5570650324317648</v>
      </c>
    </row>
    <row r="2683" spans="1:6" ht="12.75">
      <c r="A2683" s="17" t="s">
        <v>804</v>
      </c>
      <c r="B2683" s="31">
        <v>380819700</v>
      </c>
      <c r="C2683" s="31"/>
      <c r="D2683" s="31">
        <v>210123300</v>
      </c>
      <c r="E2683" s="17"/>
      <c r="F2683" s="14">
        <f t="shared" si="84"/>
        <v>0.5517658356434817</v>
      </c>
    </row>
    <row r="2684" spans="1:6" ht="12.75">
      <c r="A2684" s="8" t="s">
        <v>805</v>
      </c>
      <c r="B2684" s="37">
        <f>SUM(B2685:B2687)</f>
        <v>403239900</v>
      </c>
      <c r="C2684" s="37"/>
      <c r="D2684" s="37">
        <f>SUM(D2685:D2687)</f>
        <v>221820200</v>
      </c>
      <c r="E2684" s="39"/>
      <c r="F2684" s="10">
        <f t="shared" si="84"/>
        <v>0.5500948690841357</v>
      </c>
    </row>
    <row r="2685" spans="1:6" ht="12.75">
      <c r="A2685" s="17" t="s">
        <v>806</v>
      </c>
      <c r="B2685" s="31">
        <v>98915800</v>
      </c>
      <c r="C2685" s="31"/>
      <c r="D2685" s="31">
        <v>52013050</v>
      </c>
      <c r="E2685" s="17"/>
      <c r="F2685" s="14">
        <f t="shared" si="84"/>
        <v>0.5258315658368026</v>
      </c>
    </row>
    <row r="2686" spans="1:6" ht="12.75">
      <c r="A2686" s="17" t="s">
        <v>2614</v>
      </c>
      <c r="B2686" s="31">
        <v>238663100</v>
      </c>
      <c r="C2686" s="31"/>
      <c r="D2686" s="31">
        <v>130429150</v>
      </c>
      <c r="E2686" s="17"/>
      <c r="F2686" s="14">
        <f t="shared" si="84"/>
        <v>0.5464990189099195</v>
      </c>
    </row>
    <row r="2687" spans="1:6" ht="12.75">
      <c r="A2687" s="17" t="s">
        <v>1693</v>
      </c>
      <c r="B2687" s="31">
        <v>65661000</v>
      </c>
      <c r="C2687" s="31"/>
      <c r="D2687" s="31">
        <v>39378000</v>
      </c>
      <c r="E2687" s="17"/>
      <c r="F2687" s="14">
        <f t="shared" si="84"/>
        <v>0.5997167268241422</v>
      </c>
    </row>
    <row r="2688" spans="1:6" ht="12.75">
      <c r="A2688" s="40" t="s">
        <v>798</v>
      </c>
      <c r="B2688" s="31"/>
      <c r="C2688" s="31"/>
      <c r="D2688" s="31"/>
      <c r="E2688" s="17"/>
      <c r="F2688" s="14"/>
    </row>
    <row r="2689" spans="1:6" ht="12.75">
      <c r="A2689" s="8" t="s">
        <v>1694</v>
      </c>
      <c r="B2689" s="37">
        <f>SUM(B2690:B2693)</f>
        <v>664710700</v>
      </c>
      <c r="C2689" s="37"/>
      <c r="D2689" s="37">
        <f>SUM(D2690:D2693)</f>
        <v>349341050</v>
      </c>
      <c r="E2689" s="39"/>
      <c r="F2689" s="10">
        <f aca="true" t="shared" si="85" ref="F2689:F2705">SUM(D2689/B2689)</f>
        <v>0.5255535227580961</v>
      </c>
    </row>
    <row r="2690" spans="1:6" ht="12.75">
      <c r="A2690" s="17" t="s">
        <v>1102</v>
      </c>
      <c r="B2690" s="31">
        <v>127656200</v>
      </c>
      <c r="C2690" s="31"/>
      <c r="D2690" s="31">
        <v>68461800</v>
      </c>
      <c r="E2690" s="17"/>
      <c r="F2690" s="14">
        <f t="shared" si="85"/>
        <v>0.5362982761510996</v>
      </c>
    </row>
    <row r="2691" spans="1:6" ht="12.75">
      <c r="A2691" s="17" t="s">
        <v>1695</v>
      </c>
      <c r="B2691" s="31">
        <v>115691600</v>
      </c>
      <c r="C2691" s="31"/>
      <c r="D2691" s="31">
        <v>63868000</v>
      </c>
      <c r="E2691" s="17"/>
      <c r="F2691" s="14">
        <f t="shared" si="85"/>
        <v>0.5520539088403998</v>
      </c>
    </row>
    <row r="2692" spans="1:6" ht="12.75">
      <c r="A2692" s="17" t="s">
        <v>1696</v>
      </c>
      <c r="B2692" s="31">
        <v>166417200</v>
      </c>
      <c r="C2692" s="31"/>
      <c r="D2692" s="31">
        <v>85563300</v>
      </c>
      <c r="E2692" s="17"/>
      <c r="F2692" s="14">
        <f t="shared" si="85"/>
        <v>0.5141493787901731</v>
      </c>
    </row>
    <row r="2693" spans="1:6" ht="12.75">
      <c r="A2693" s="17" t="s">
        <v>1697</v>
      </c>
      <c r="B2693" s="31">
        <v>254945700</v>
      </c>
      <c r="C2693" s="31"/>
      <c r="D2693" s="31">
        <v>131447950</v>
      </c>
      <c r="E2693" s="17"/>
      <c r="F2693" s="14">
        <f t="shared" si="85"/>
        <v>0.5155919476186498</v>
      </c>
    </row>
    <row r="2694" spans="1:6" ht="12.75">
      <c r="A2694" s="8" t="s">
        <v>1698</v>
      </c>
      <c r="B2694" s="37">
        <f>SUM(B2695:B2697)</f>
        <v>3612835700</v>
      </c>
      <c r="C2694" s="37"/>
      <c r="D2694" s="37">
        <f>SUM(D2695:D2697)</f>
        <v>2000098950</v>
      </c>
      <c r="E2694" s="39"/>
      <c r="F2694" s="10">
        <f t="shared" si="85"/>
        <v>0.5536091635719831</v>
      </c>
    </row>
    <row r="2695" spans="1:6" ht="12.75">
      <c r="A2695" s="17" t="s">
        <v>1699</v>
      </c>
      <c r="B2695" s="31">
        <v>723377500</v>
      </c>
      <c r="C2695" s="31"/>
      <c r="D2695" s="31">
        <v>384102900</v>
      </c>
      <c r="E2695" s="17"/>
      <c r="F2695" s="14">
        <f t="shared" si="85"/>
        <v>0.5309854121810534</v>
      </c>
    </row>
    <row r="2696" spans="1:6" ht="12.75">
      <c r="A2696" s="17" t="s">
        <v>1700</v>
      </c>
      <c r="B2696" s="31">
        <v>1197082800</v>
      </c>
      <c r="C2696" s="31"/>
      <c r="D2696" s="31">
        <v>715877200</v>
      </c>
      <c r="E2696" s="17"/>
      <c r="F2696" s="14">
        <f t="shared" si="85"/>
        <v>0.5980181153718022</v>
      </c>
    </row>
    <row r="2697" spans="1:6" ht="12.75">
      <c r="A2697" s="17" t="s">
        <v>1701</v>
      </c>
      <c r="B2697" s="31">
        <v>1692375400</v>
      </c>
      <c r="C2697" s="31"/>
      <c r="D2697" s="31">
        <v>900118850</v>
      </c>
      <c r="E2697" s="17"/>
      <c r="F2697" s="14">
        <f t="shared" si="85"/>
        <v>0.5318671318432069</v>
      </c>
    </row>
    <row r="2698" spans="1:6" ht="12.75">
      <c r="A2698" s="8" t="s">
        <v>1702</v>
      </c>
      <c r="B2698" s="37">
        <v>698573500</v>
      </c>
      <c r="C2698" s="37"/>
      <c r="D2698" s="37">
        <v>418756700</v>
      </c>
      <c r="E2698" s="39"/>
      <c r="F2698" s="10">
        <f t="shared" si="85"/>
        <v>0.5994454413171986</v>
      </c>
    </row>
    <row r="2699" spans="1:6" ht="12.75">
      <c r="A2699" s="8" t="s">
        <v>1703</v>
      </c>
      <c r="B2699" s="37">
        <f>SUM(B2700:B2702)</f>
        <v>1105103600</v>
      </c>
      <c r="C2699" s="37"/>
      <c r="D2699" s="37">
        <f>SUM(D2700:D2702)</f>
        <v>585462000</v>
      </c>
      <c r="E2699" s="39"/>
      <c r="F2699" s="10">
        <f t="shared" si="85"/>
        <v>0.5297801943636777</v>
      </c>
    </row>
    <row r="2700" spans="1:6" ht="12.75">
      <c r="A2700" s="17" t="s">
        <v>1704</v>
      </c>
      <c r="B2700" s="31">
        <v>105679100</v>
      </c>
      <c r="C2700" s="31"/>
      <c r="D2700" s="31">
        <v>56399300</v>
      </c>
      <c r="E2700" s="17"/>
      <c r="F2700" s="14">
        <f t="shared" si="85"/>
        <v>0.5336845222943799</v>
      </c>
    </row>
    <row r="2701" spans="1:6" ht="12.75">
      <c r="A2701" s="17" t="s">
        <v>1705</v>
      </c>
      <c r="B2701" s="31">
        <v>191972500</v>
      </c>
      <c r="C2701" s="31"/>
      <c r="D2701" s="31">
        <v>109380900</v>
      </c>
      <c r="E2701" s="17"/>
      <c r="F2701" s="14">
        <f t="shared" si="85"/>
        <v>0.5697737957259503</v>
      </c>
    </row>
    <row r="2702" spans="1:6" ht="12.75">
      <c r="A2702" s="17" t="s">
        <v>1706</v>
      </c>
      <c r="B2702" s="31">
        <v>807452000</v>
      </c>
      <c r="C2702" s="31"/>
      <c r="D2702" s="31">
        <v>419681800</v>
      </c>
      <c r="E2702" s="17"/>
      <c r="F2702" s="14">
        <f t="shared" si="85"/>
        <v>0.519760679272576</v>
      </c>
    </row>
    <row r="2703" spans="1:6" ht="12.75">
      <c r="A2703" s="8" t="s">
        <v>1707</v>
      </c>
      <c r="B2703" s="37">
        <f>SUM(B2704:B2705)</f>
        <v>1329657800</v>
      </c>
      <c r="C2703" s="37"/>
      <c r="D2703" s="37">
        <f>SUM(D2704:D2705)</f>
        <v>698060100</v>
      </c>
      <c r="E2703" s="39"/>
      <c r="F2703" s="10">
        <f t="shared" si="85"/>
        <v>0.5249922950100394</v>
      </c>
    </row>
    <row r="2704" spans="1:6" ht="12.75">
      <c r="A2704" s="17" t="s">
        <v>1708</v>
      </c>
      <c r="B2704" s="31">
        <v>103717900</v>
      </c>
      <c r="C2704" s="31"/>
      <c r="D2704" s="31">
        <v>54253800</v>
      </c>
      <c r="E2704" s="17"/>
      <c r="F2704" s="14">
        <f t="shared" si="85"/>
        <v>0.523090035567631</v>
      </c>
    </row>
    <row r="2705" spans="1:6" ht="12.75">
      <c r="A2705" s="17" t="s">
        <v>1709</v>
      </c>
      <c r="B2705" s="31">
        <v>1225939900</v>
      </c>
      <c r="C2705" s="31"/>
      <c r="D2705" s="31">
        <v>643806300</v>
      </c>
      <c r="E2705" s="17"/>
      <c r="F2705" s="14">
        <f t="shared" si="85"/>
        <v>0.5251532314104468</v>
      </c>
    </row>
    <row r="2706" spans="1:6" ht="12.75">
      <c r="A2706" s="17"/>
      <c r="B2706" s="31"/>
      <c r="C2706" s="31"/>
      <c r="D2706" s="31"/>
      <c r="E2706" s="17"/>
      <c r="F2706" s="14"/>
    </row>
    <row r="2707" spans="1:6" ht="12.75">
      <c r="A2707" s="17"/>
      <c r="B2707" s="17"/>
      <c r="C2707" s="17"/>
      <c r="D2707" s="17"/>
      <c r="E2707" s="17"/>
      <c r="F2707" s="14"/>
    </row>
    <row r="2708" spans="1:6" ht="15.75">
      <c r="A2708" s="23" t="s">
        <v>2567</v>
      </c>
      <c r="B2708" s="37">
        <f>+B2672+B2673+B2678+B2684+B2689+B2694+B2698+B2699+B2703</f>
        <v>13112217100</v>
      </c>
      <c r="C2708" s="37"/>
      <c r="D2708" s="37">
        <f>+D2672+D2673+D2678+D2684+D2689+D2694+D2698+D2699+D2703</f>
        <v>7407950850</v>
      </c>
      <c r="E2708" s="39"/>
      <c r="F2708" s="10">
        <f>SUM(D2708/B2708)</f>
        <v>0.5649655427074953</v>
      </c>
    </row>
    <row r="2709" spans="1:6" ht="15.75">
      <c r="A2709" s="23"/>
      <c r="B2709" s="65"/>
      <c r="C2709" s="65"/>
      <c r="D2709" s="65"/>
      <c r="E2709" s="62"/>
      <c r="F2709" s="14"/>
    </row>
    <row r="2710" spans="1:6" ht="15.75">
      <c r="A2710" s="23"/>
      <c r="B2710" s="65"/>
      <c r="C2710" s="65"/>
      <c r="D2710" s="65"/>
      <c r="E2710" s="62"/>
      <c r="F2710" s="90"/>
    </row>
    <row r="2711" spans="1:6" ht="12.75">
      <c r="A2711" s="17"/>
      <c r="B2711" s="17"/>
      <c r="C2711" s="17"/>
      <c r="D2711" s="17"/>
      <c r="E2711" s="17"/>
      <c r="F2711" s="33"/>
    </row>
    <row r="2712" spans="1:6" ht="12.75">
      <c r="A2712" s="17"/>
      <c r="B2712" s="17"/>
      <c r="C2712" s="17"/>
      <c r="D2712" s="17"/>
      <c r="E2712" s="17"/>
      <c r="F2712" s="33"/>
    </row>
    <row r="2713" spans="1:5" ht="12.75">
      <c r="A2713" s="17" t="s">
        <v>1710</v>
      </c>
      <c r="B2713" s="17" t="s">
        <v>1711</v>
      </c>
      <c r="C2713" s="17"/>
      <c r="D2713" s="17"/>
      <c r="E2713" s="38" t="s">
        <v>3003</v>
      </c>
    </row>
    <row r="2714" spans="1:5" ht="12.75">
      <c r="A2714" s="17" t="s">
        <v>1712</v>
      </c>
      <c r="B2714" s="17" t="s">
        <v>1711</v>
      </c>
      <c r="C2714" s="17"/>
      <c r="D2714" s="17"/>
      <c r="E2714" s="38" t="s">
        <v>3003</v>
      </c>
    </row>
    <row r="2718" spans="1:6" ht="12.75">
      <c r="A2718" s="46" t="s">
        <v>1713</v>
      </c>
      <c r="B2718" s="47"/>
      <c r="C2718" s="47"/>
      <c r="D2718" s="47"/>
      <c r="E2718" s="47"/>
      <c r="F2718" s="48"/>
    </row>
    <row r="2719" spans="1:6" ht="12.75">
      <c r="A2719" s="49"/>
      <c r="B2719" s="11"/>
      <c r="C2719" s="11"/>
      <c r="D2719" s="11"/>
      <c r="E2719" s="11"/>
      <c r="F2719" s="45"/>
    </row>
    <row r="2720" spans="1:6" ht="12.75">
      <c r="A2720" s="20" t="s">
        <v>1448</v>
      </c>
      <c r="B2720" s="5">
        <v>2002</v>
      </c>
      <c r="C2720" s="5" t="s">
        <v>1449</v>
      </c>
      <c r="D2720" s="5">
        <v>2002</v>
      </c>
      <c r="E2720" s="20"/>
      <c r="F2720" s="50"/>
    </row>
    <row r="2721" spans="1:6" ht="13.5" thickBot="1">
      <c r="A2721" s="51" t="s">
        <v>1450</v>
      </c>
      <c r="B2721" s="52" t="s">
        <v>1451</v>
      </c>
      <c r="C2721" s="51"/>
      <c r="D2721" s="51" t="s">
        <v>1452</v>
      </c>
      <c r="E2721" s="51"/>
      <c r="F2721" s="53" t="s">
        <v>1453</v>
      </c>
    </row>
    <row r="2722" spans="1:6" ht="12.75">
      <c r="A2722" s="11"/>
      <c r="B2722" s="13"/>
      <c r="C2722" s="13"/>
      <c r="D2722" s="13"/>
      <c r="E2722" s="11"/>
      <c r="F2722" s="45"/>
    </row>
    <row r="2723" spans="1:6" ht="12.75">
      <c r="A2723" s="8" t="s">
        <v>1714</v>
      </c>
      <c r="B2723" s="37">
        <f>SUM(B2724:B2732)</f>
        <v>690483200</v>
      </c>
      <c r="C2723" s="37"/>
      <c r="D2723" s="37">
        <f>SUM(D2724:D2732)</f>
        <v>61211230</v>
      </c>
      <c r="E2723" s="39"/>
      <c r="F2723" s="10">
        <f aca="true" t="shared" si="86" ref="F2723:F2759">SUM(D2723/B2723)</f>
        <v>0.08864984694776064</v>
      </c>
    </row>
    <row r="2724" spans="1:6" ht="12.75">
      <c r="A2724" s="17" t="s">
        <v>1715</v>
      </c>
      <c r="B2724" s="31">
        <v>32970000</v>
      </c>
      <c r="C2724" s="31"/>
      <c r="D2724" s="31">
        <v>2504230</v>
      </c>
      <c r="E2724" s="17"/>
      <c r="F2724" s="14">
        <f t="shared" si="86"/>
        <v>0.07595480740066728</v>
      </c>
    </row>
    <row r="2725" spans="1:6" ht="12.75">
      <c r="A2725" s="17" t="s">
        <v>1716</v>
      </c>
      <c r="B2725" s="31">
        <v>77426400</v>
      </c>
      <c r="C2725" s="31"/>
      <c r="D2725" s="31">
        <v>5832790</v>
      </c>
      <c r="E2725" s="17"/>
      <c r="F2725" s="14">
        <f t="shared" si="86"/>
        <v>0.07533334883192296</v>
      </c>
    </row>
    <row r="2726" spans="1:6" ht="12.75">
      <c r="A2726" s="17" t="s">
        <v>430</v>
      </c>
      <c r="B2726" s="31">
        <v>157163600</v>
      </c>
      <c r="C2726" s="31"/>
      <c r="D2726" s="31">
        <v>13142780</v>
      </c>
      <c r="E2726" s="17"/>
      <c r="F2726" s="14">
        <f t="shared" si="86"/>
        <v>0.08362483424915183</v>
      </c>
    </row>
    <row r="2727" spans="1:6" ht="12.75">
      <c r="A2727" s="17" t="s">
        <v>1717</v>
      </c>
      <c r="B2727" s="31">
        <v>28164200</v>
      </c>
      <c r="C2727" s="31"/>
      <c r="D2727" s="31">
        <v>1887080</v>
      </c>
      <c r="E2727" s="17"/>
      <c r="F2727" s="14">
        <f t="shared" si="86"/>
        <v>0.06700279077694378</v>
      </c>
    </row>
    <row r="2728" spans="1:6" ht="12.75">
      <c r="A2728" s="17" t="s">
        <v>1718</v>
      </c>
      <c r="B2728" s="31">
        <v>14303100</v>
      </c>
      <c r="C2728" s="31"/>
      <c r="D2728" s="31">
        <v>939300</v>
      </c>
      <c r="E2728" s="17"/>
      <c r="F2728" s="14">
        <f t="shared" si="86"/>
        <v>0.06567107829771168</v>
      </c>
    </row>
    <row r="2729" spans="1:6" ht="12.75">
      <c r="A2729" s="17" t="s">
        <v>1719</v>
      </c>
      <c r="B2729" s="31">
        <v>77271300</v>
      </c>
      <c r="C2729" s="31"/>
      <c r="D2729" s="31">
        <v>6657630</v>
      </c>
      <c r="E2729" s="17"/>
      <c r="F2729" s="14">
        <f t="shared" si="86"/>
        <v>0.08615915611617768</v>
      </c>
    </row>
    <row r="2730" spans="1:6" ht="12.75">
      <c r="A2730" s="17" t="s">
        <v>0</v>
      </c>
      <c r="B2730" s="31">
        <v>34518200</v>
      </c>
      <c r="C2730" s="31"/>
      <c r="D2730" s="31">
        <v>2429200</v>
      </c>
      <c r="E2730" s="17"/>
      <c r="F2730" s="14">
        <f t="shared" si="86"/>
        <v>0.07037446912063781</v>
      </c>
    </row>
    <row r="2731" spans="1:6" ht="12.75">
      <c r="A2731" s="17" t="s">
        <v>1</v>
      </c>
      <c r="B2731" s="31">
        <v>25969900</v>
      </c>
      <c r="C2731" s="31"/>
      <c r="D2731" s="31">
        <v>2237530</v>
      </c>
      <c r="E2731" s="17"/>
      <c r="F2731" s="14">
        <f t="shared" si="86"/>
        <v>0.08615859129222678</v>
      </c>
    </row>
    <row r="2732" spans="1:6" ht="12.75">
      <c r="A2732" s="17" t="s">
        <v>834</v>
      </c>
      <c r="B2732" s="31">
        <v>242696500</v>
      </c>
      <c r="C2732" s="31"/>
      <c r="D2732" s="31">
        <v>25580690</v>
      </c>
      <c r="E2732" s="17"/>
      <c r="F2732" s="14">
        <f t="shared" si="86"/>
        <v>0.10540197324642094</v>
      </c>
    </row>
    <row r="2733" spans="1:6" ht="12.75">
      <c r="A2733" s="8" t="s">
        <v>835</v>
      </c>
      <c r="B2733" s="37">
        <f>SUM(B2734:B2737)</f>
        <v>761031300</v>
      </c>
      <c r="C2733" s="37"/>
      <c r="D2733" s="37">
        <f>SUM(D2734:D2737)</f>
        <v>56055980</v>
      </c>
      <c r="E2733" s="39"/>
      <c r="F2733" s="10">
        <f t="shared" si="86"/>
        <v>0.07365791656663793</v>
      </c>
    </row>
    <row r="2734" spans="1:6" ht="12.75">
      <c r="A2734" s="17" t="s">
        <v>836</v>
      </c>
      <c r="B2734" s="31">
        <v>117484900</v>
      </c>
      <c r="C2734" s="31"/>
      <c r="D2734" s="31">
        <v>9077030</v>
      </c>
      <c r="E2734" s="17"/>
      <c r="F2734" s="14">
        <f t="shared" si="86"/>
        <v>0.07726124804123764</v>
      </c>
    </row>
    <row r="2735" spans="1:6" ht="12.75">
      <c r="A2735" s="17" t="s">
        <v>837</v>
      </c>
      <c r="B2735" s="31">
        <v>301037600</v>
      </c>
      <c r="C2735" s="31"/>
      <c r="D2735" s="31">
        <v>23382630</v>
      </c>
      <c r="E2735" s="17"/>
      <c r="F2735" s="14">
        <f t="shared" si="86"/>
        <v>0.07767345341578594</v>
      </c>
    </row>
    <row r="2736" spans="1:6" ht="12.75">
      <c r="A2736" s="17" t="s">
        <v>2687</v>
      </c>
      <c r="B2736" s="31">
        <v>64398900</v>
      </c>
      <c r="C2736" s="31"/>
      <c r="D2736" s="31">
        <v>4410810</v>
      </c>
      <c r="E2736" s="17"/>
      <c r="F2736" s="14">
        <f t="shared" si="86"/>
        <v>0.06849200840387025</v>
      </c>
    </row>
    <row r="2737" spans="1:6" ht="12.75">
      <c r="A2737" s="17" t="s">
        <v>838</v>
      </c>
      <c r="B2737" s="31">
        <v>278109900</v>
      </c>
      <c r="C2737" s="31"/>
      <c r="D2737" s="31">
        <v>19185510</v>
      </c>
      <c r="E2737" s="17"/>
      <c r="F2737" s="14">
        <f t="shared" si="86"/>
        <v>0.06898535435092386</v>
      </c>
    </row>
    <row r="2738" spans="1:6" ht="12.75">
      <c r="A2738" s="8" t="s">
        <v>839</v>
      </c>
      <c r="B2738" s="37">
        <f>SUM(B2739:B2742)</f>
        <v>322046500</v>
      </c>
      <c r="C2738" s="37"/>
      <c r="D2738" s="37">
        <f>SUM(D2739:D2742)</f>
        <v>26190363</v>
      </c>
      <c r="E2738" s="39"/>
      <c r="F2738" s="10">
        <f t="shared" si="86"/>
        <v>0.08132478694846862</v>
      </c>
    </row>
    <row r="2739" spans="1:6" ht="12.75">
      <c r="A2739" s="17" t="s">
        <v>840</v>
      </c>
      <c r="B2739" s="31">
        <v>30176400</v>
      </c>
      <c r="C2739" s="31"/>
      <c r="D2739" s="31">
        <v>2420760</v>
      </c>
      <c r="E2739" s="17"/>
      <c r="F2739" s="14">
        <f t="shared" si="86"/>
        <v>0.08022030460889967</v>
      </c>
    </row>
    <row r="2740" spans="1:6" ht="12.75">
      <c r="A2740" s="17" t="s">
        <v>841</v>
      </c>
      <c r="B2740" s="31">
        <v>177466200</v>
      </c>
      <c r="C2740" s="31"/>
      <c r="D2740" s="31">
        <v>14600697</v>
      </c>
      <c r="E2740" s="17"/>
      <c r="F2740" s="14">
        <f t="shared" si="86"/>
        <v>0.08227311454237483</v>
      </c>
    </row>
    <row r="2741" spans="1:6" ht="12.75">
      <c r="A2741" s="17" t="s">
        <v>842</v>
      </c>
      <c r="B2741" s="31">
        <v>66113900</v>
      </c>
      <c r="C2741" s="31"/>
      <c r="D2741" s="31">
        <v>5476236</v>
      </c>
      <c r="E2741" s="17"/>
      <c r="F2741" s="14">
        <f t="shared" si="86"/>
        <v>0.08283032766180788</v>
      </c>
    </row>
    <row r="2742" spans="1:6" ht="12.75">
      <c r="A2742" s="17" t="s">
        <v>3</v>
      </c>
      <c r="B2742" s="31">
        <v>48290000</v>
      </c>
      <c r="C2742" s="31"/>
      <c r="D2742" s="31">
        <v>3692670</v>
      </c>
      <c r="E2742" s="17"/>
      <c r="F2742" s="14">
        <f t="shared" si="86"/>
        <v>0.07646862704493684</v>
      </c>
    </row>
    <row r="2743" spans="1:6" ht="12.75">
      <c r="A2743" s="8" t="s">
        <v>4</v>
      </c>
      <c r="B2743" s="37">
        <f>SUM(B2744:B2747)</f>
        <v>382931900</v>
      </c>
      <c r="C2743" s="37"/>
      <c r="D2743" s="37">
        <f>SUM(D2744:D2747)</f>
        <v>34597551</v>
      </c>
      <c r="E2743" s="39"/>
      <c r="F2743" s="10">
        <f t="shared" si="86"/>
        <v>0.09034909601419991</v>
      </c>
    </row>
    <row r="2744" spans="1:6" ht="12.75">
      <c r="A2744" s="17" t="s">
        <v>5</v>
      </c>
      <c r="B2744" s="31">
        <v>40222100</v>
      </c>
      <c r="C2744" s="31"/>
      <c r="D2744" s="31">
        <v>3124130</v>
      </c>
      <c r="E2744" s="17"/>
      <c r="F2744" s="14">
        <f t="shared" si="86"/>
        <v>0.07767197635130936</v>
      </c>
    </row>
    <row r="2745" spans="1:6" ht="12.75">
      <c r="A2745" s="17" t="s">
        <v>2698</v>
      </c>
      <c r="B2745" s="31">
        <v>306687800</v>
      </c>
      <c r="C2745" s="31"/>
      <c r="D2745" s="31">
        <v>28814651</v>
      </c>
      <c r="E2745" s="17"/>
      <c r="F2745" s="14">
        <f t="shared" si="86"/>
        <v>0.09395434379848171</v>
      </c>
    </row>
    <row r="2746" spans="1:6" ht="12.75">
      <c r="A2746" s="17" t="s">
        <v>6</v>
      </c>
      <c r="B2746" s="31">
        <v>16523200</v>
      </c>
      <c r="C2746" s="31"/>
      <c r="D2746" s="31">
        <v>1277670</v>
      </c>
      <c r="E2746" s="17"/>
      <c r="F2746" s="14">
        <f t="shared" si="86"/>
        <v>0.07732582066427811</v>
      </c>
    </row>
    <row r="2747" spans="1:6" ht="12.75">
      <c r="A2747" s="17" t="s">
        <v>7</v>
      </c>
      <c r="B2747" s="31">
        <v>19498800</v>
      </c>
      <c r="C2747" s="31"/>
      <c r="D2747" s="31">
        <v>1381100</v>
      </c>
      <c r="E2747" s="17"/>
      <c r="F2747" s="14">
        <f t="shared" si="86"/>
        <v>0.07082999979485917</v>
      </c>
    </row>
    <row r="2748" spans="1:6" ht="12.75">
      <c r="A2748" s="8" t="s">
        <v>8</v>
      </c>
      <c r="B2748" s="37">
        <f>SUM(B2749:B2769)</f>
        <v>1911538600</v>
      </c>
      <c r="C2748" s="37"/>
      <c r="D2748" s="37">
        <f>SUM(D2749:D2769)</f>
        <v>286414558</v>
      </c>
      <c r="E2748" s="39"/>
      <c r="F2748" s="10">
        <f t="shared" si="86"/>
        <v>0.14983456677254647</v>
      </c>
    </row>
    <row r="2749" spans="1:6" ht="12.75">
      <c r="A2749" s="17" t="s">
        <v>9</v>
      </c>
      <c r="B2749" s="31">
        <v>67046600</v>
      </c>
      <c r="C2749" s="31"/>
      <c r="D2749" s="31">
        <v>6380610</v>
      </c>
      <c r="E2749" s="17"/>
      <c r="F2749" s="14">
        <f t="shared" si="86"/>
        <v>0.09516679443849502</v>
      </c>
    </row>
    <row r="2750" spans="1:6" ht="12.75">
      <c r="A2750" s="17" t="s">
        <v>3007</v>
      </c>
      <c r="B2750" s="31">
        <v>255324800</v>
      </c>
      <c r="C2750" s="31"/>
      <c r="D2750" s="31">
        <v>23424910</v>
      </c>
      <c r="E2750" s="17"/>
      <c r="F2750" s="14">
        <f t="shared" si="86"/>
        <v>0.09174553353219116</v>
      </c>
    </row>
    <row r="2751" spans="1:6" ht="12.75">
      <c r="A2751" s="17" t="s">
        <v>10</v>
      </c>
      <c r="B2751" s="31">
        <v>71195000</v>
      </c>
      <c r="C2751" s="31"/>
      <c r="D2751" s="31">
        <v>7206200</v>
      </c>
      <c r="E2751" s="17"/>
      <c r="F2751" s="14">
        <f t="shared" si="86"/>
        <v>0.10121778214762273</v>
      </c>
    </row>
    <row r="2752" spans="1:6" ht="12.75">
      <c r="A2752" s="17" t="s">
        <v>11</v>
      </c>
      <c r="B2752" s="31">
        <v>86617900</v>
      </c>
      <c r="C2752" s="31"/>
      <c r="D2752" s="31">
        <v>8233966</v>
      </c>
      <c r="E2752" s="17"/>
      <c r="F2752" s="14">
        <f t="shared" si="86"/>
        <v>0.09506078997528225</v>
      </c>
    </row>
    <row r="2753" spans="1:6" ht="12.75">
      <c r="A2753" s="17" t="s">
        <v>12</v>
      </c>
      <c r="B2753" s="31">
        <v>56906400</v>
      </c>
      <c r="C2753" s="31"/>
      <c r="D2753" s="31">
        <v>4652170</v>
      </c>
      <c r="E2753" s="17"/>
      <c r="F2753" s="14">
        <f t="shared" si="86"/>
        <v>0.0817512617210015</v>
      </c>
    </row>
    <row r="2754" spans="1:6" ht="12.75">
      <c r="A2754" s="17" t="s">
        <v>13</v>
      </c>
      <c r="B2754" s="31">
        <v>410389000</v>
      </c>
      <c r="C2754" s="31"/>
      <c r="D2754" s="31">
        <v>41434980</v>
      </c>
      <c r="E2754" s="17"/>
      <c r="F2754" s="14">
        <f t="shared" si="86"/>
        <v>0.10096513308105237</v>
      </c>
    </row>
    <row r="2755" spans="1:6" ht="12.75">
      <c r="A2755" s="17" t="s">
        <v>14</v>
      </c>
      <c r="B2755" s="31">
        <v>446428100</v>
      </c>
      <c r="C2755" s="31"/>
      <c r="D2755" s="31">
        <v>43758209</v>
      </c>
      <c r="E2755" s="17"/>
      <c r="F2755" s="14">
        <f t="shared" si="86"/>
        <v>0.0980184916675272</v>
      </c>
    </row>
    <row r="2756" spans="1:6" ht="12.75">
      <c r="A2756" s="17" t="s">
        <v>15</v>
      </c>
      <c r="B2756" s="31">
        <v>1462400</v>
      </c>
      <c r="C2756" s="31"/>
      <c r="D2756" s="31">
        <v>106010</v>
      </c>
      <c r="E2756" s="17"/>
      <c r="F2756" s="14">
        <f t="shared" si="86"/>
        <v>0.07249042669584245</v>
      </c>
    </row>
    <row r="2757" spans="1:6" ht="12.75">
      <c r="A2757" s="17" t="s">
        <v>1818</v>
      </c>
      <c r="B2757" s="31">
        <v>151843500</v>
      </c>
      <c r="C2757" s="31"/>
      <c r="D2757" s="31">
        <v>13891690</v>
      </c>
      <c r="E2757" s="17"/>
      <c r="F2757" s="14">
        <f t="shared" si="86"/>
        <v>0.09148689275471127</v>
      </c>
    </row>
    <row r="2758" spans="1:6" ht="12.75">
      <c r="A2758" s="17" t="s">
        <v>16</v>
      </c>
      <c r="B2758" s="31">
        <v>129357900</v>
      </c>
      <c r="C2758" s="31"/>
      <c r="D2758" s="31">
        <v>11592880</v>
      </c>
      <c r="E2758" s="17"/>
      <c r="F2758" s="14">
        <f t="shared" si="86"/>
        <v>0.08961864717964654</v>
      </c>
    </row>
    <row r="2759" spans="1:6" ht="12.75">
      <c r="A2759" s="17" t="s">
        <v>1424</v>
      </c>
      <c r="B2759" s="31">
        <v>36456500</v>
      </c>
      <c r="C2759" s="31"/>
      <c r="D2759" s="31">
        <v>22371181</v>
      </c>
      <c r="E2759" s="17"/>
      <c r="F2759" s="14">
        <f t="shared" si="86"/>
        <v>0.6136403933454939</v>
      </c>
    </row>
    <row r="2760" spans="1:6" ht="12.75">
      <c r="A2760" s="40" t="s">
        <v>17</v>
      </c>
      <c r="B2760" s="31"/>
      <c r="C2760" s="31"/>
      <c r="D2760" s="31"/>
      <c r="E2760" s="17"/>
      <c r="F2760" s="14"/>
    </row>
    <row r="2761" spans="1:6" ht="12.75">
      <c r="A2761" s="17" t="s">
        <v>18</v>
      </c>
      <c r="B2761" s="31">
        <v>17156700</v>
      </c>
      <c r="C2761" s="31"/>
      <c r="D2761" s="31">
        <v>10669872</v>
      </c>
      <c r="E2761" s="17"/>
      <c r="F2761" s="14">
        <f>SUM(D2761/B2761)</f>
        <v>0.6219070100893529</v>
      </c>
    </row>
    <row r="2762" spans="1:6" ht="12.75">
      <c r="A2762" s="40" t="s">
        <v>17</v>
      </c>
      <c r="B2762" s="31"/>
      <c r="C2762" s="31"/>
      <c r="D2762" s="31"/>
      <c r="E2762" s="17"/>
      <c r="F2762" s="14"/>
    </row>
    <row r="2763" spans="1:6" ht="12.75">
      <c r="A2763" s="17" t="s">
        <v>19</v>
      </c>
      <c r="B2763" s="31">
        <v>57946000</v>
      </c>
      <c r="C2763" s="31"/>
      <c r="D2763" s="31">
        <v>28283815</v>
      </c>
      <c r="E2763" s="17"/>
      <c r="F2763" s="14">
        <f>SUM(D2763/B2763)</f>
        <v>0.48810642667310944</v>
      </c>
    </row>
    <row r="2764" spans="1:6" ht="12.75">
      <c r="A2764" s="40" t="s">
        <v>595</v>
      </c>
      <c r="B2764" s="31"/>
      <c r="C2764" s="31"/>
      <c r="D2764" s="31"/>
      <c r="E2764" s="17"/>
      <c r="F2764" s="14"/>
    </row>
    <row r="2765" spans="1:6" ht="12.75">
      <c r="A2765" s="17" t="s">
        <v>20</v>
      </c>
      <c r="B2765" s="31">
        <v>41713800</v>
      </c>
      <c r="C2765" s="31"/>
      <c r="D2765" s="31">
        <v>21842365</v>
      </c>
      <c r="E2765" s="17"/>
      <c r="F2765" s="14">
        <f>SUM(D2765/B2765)</f>
        <v>0.5236244360379538</v>
      </c>
    </row>
    <row r="2766" spans="1:6" ht="12.75">
      <c r="A2766" s="40" t="s">
        <v>595</v>
      </c>
      <c r="B2766" s="31"/>
      <c r="C2766" s="31"/>
      <c r="D2766" s="31"/>
      <c r="E2766" s="17"/>
      <c r="F2766" s="14"/>
    </row>
    <row r="2767" spans="1:6" ht="12.75">
      <c r="A2767" s="17" t="s">
        <v>21</v>
      </c>
      <c r="B2767" s="31">
        <v>35452300</v>
      </c>
      <c r="C2767" s="31"/>
      <c r="D2767" s="31">
        <v>20126120</v>
      </c>
      <c r="E2767" s="17"/>
      <c r="F2767" s="14">
        <f>SUM(D2767/B2767)</f>
        <v>0.5676957489358941</v>
      </c>
    </row>
    <row r="2768" spans="1:6" ht="12.75">
      <c r="A2768" s="40" t="s">
        <v>595</v>
      </c>
      <c r="B2768" s="31"/>
      <c r="C2768" s="31"/>
      <c r="D2768" s="31"/>
      <c r="E2768" s="17"/>
      <c r="F2768" s="14"/>
    </row>
    <row r="2769" spans="1:6" ht="12.75">
      <c r="A2769" s="17" t="s">
        <v>376</v>
      </c>
      <c r="B2769" s="31">
        <v>46241700</v>
      </c>
      <c r="C2769" s="31"/>
      <c r="D2769" s="31">
        <v>22439580</v>
      </c>
      <c r="E2769" s="17"/>
      <c r="F2769" s="14">
        <f>SUM(D2769/B2769)</f>
        <v>0.48526719389641815</v>
      </c>
    </row>
    <row r="2770" spans="1:6" ht="12.75">
      <c r="A2770" s="40" t="s">
        <v>595</v>
      </c>
      <c r="B2770" s="31"/>
      <c r="C2770" s="31"/>
      <c r="D2770" s="31"/>
      <c r="E2770" s="17"/>
      <c r="F2770" s="14"/>
    </row>
    <row r="2772" spans="1:6" ht="12.75">
      <c r="A2772" s="46" t="s">
        <v>1713</v>
      </c>
      <c r="B2772" s="47"/>
      <c r="C2772" s="47"/>
      <c r="D2772" s="47"/>
      <c r="E2772" s="47"/>
      <c r="F2772" s="48"/>
    </row>
    <row r="2773" spans="1:6" ht="12.75">
      <c r="A2773" s="49"/>
      <c r="B2773" s="11"/>
      <c r="C2773" s="11"/>
      <c r="D2773" s="11"/>
      <c r="E2773" s="11"/>
      <c r="F2773" s="45"/>
    </row>
    <row r="2774" spans="1:6" ht="12.75">
      <c r="A2774" s="20" t="s">
        <v>1448</v>
      </c>
      <c r="B2774" s="5">
        <v>2002</v>
      </c>
      <c r="C2774" s="5" t="s">
        <v>1449</v>
      </c>
      <c r="D2774" s="5">
        <v>2002</v>
      </c>
      <c r="E2774" s="20"/>
      <c r="F2774" s="50"/>
    </row>
    <row r="2775" spans="1:6" ht="13.5" thickBot="1">
      <c r="A2775" s="51" t="s">
        <v>1450</v>
      </c>
      <c r="B2775" s="52" t="s">
        <v>1451</v>
      </c>
      <c r="C2775" s="51"/>
      <c r="D2775" s="51" t="s">
        <v>1452</v>
      </c>
      <c r="E2775" s="51"/>
      <c r="F2775" s="53" t="s">
        <v>1453</v>
      </c>
    </row>
    <row r="2776" spans="1:6" ht="12.75">
      <c r="A2776" s="11"/>
      <c r="B2776" s="13"/>
      <c r="C2776" s="13"/>
      <c r="D2776" s="13"/>
      <c r="E2776" s="11"/>
      <c r="F2776" s="45"/>
    </row>
    <row r="2777" spans="1:6" ht="12.75">
      <c r="A2777" s="8" t="s">
        <v>22</v>
      </c>
      <c r="B2777" s="37">
        <f>SUM(B2778:B2783)</f>
        <v>534960500</v>
      </c>
      <c r="C2777" s="37"/>
      <c r="D2777" s="37">
        <f>SUM(D2778:D2783)</f>
        <v>42465449</v>
      </c>
      <c r="E2777" s="39"/>
      <c r="F2777" s="10">
        <f aca="true" t="shared" si="87" ref="F2777:F2783">SUM(D2777/B2777)</f>
        <v>0.07938053183365874</v>
      </c>
    </row>
    <row r="2778" spans="1:6" ht="12.75">
      <c r="A2778" s="17" t="s">
        <v>23</v>
      </c>
      <c r="B2778" s="31">
        <v>120291400</v>
      </c>
      <c r="C2778" s="31"/>
      <c r="D2778" s="31">
        <v>7524690</v>
      </c>
      <c r="E2778" s="17"/>
      <c r="F2778" s="14">
        <f t="shared" si="87"/>
        <v>0.06255384840479036</v>
      </c>
    </row>
    <row r="2779" spans="1:6" ht="12.75">
      <c r="A2779" s="17" t="s">
        <v>458</v>
      </c>
      <c r="B2779" s="31">
        <v>120677300</v>
      </c>
      <c r="C2779" s="31"/>
      <c r="D2779" s="31">
        <v>8656190</v>
      </c>
      <c r="E2779" s="17"/>
      <c r="F2779" s="14">
        <f t="shared" si="87"/>
        <v>0.07173006025159662</v>
      </c>
    </row>
    <row r="2780" spans="1:6" ht="12.75">
      <c r="A2780" s="17" t="s">
        <v>24</v>
      </c>
      <c r="B2780" s="31">
        <v>62835900</v>
      </c>
      <c r="C2780" s="31"/>
      <c r="D2780" s="31">
        <v>4754860</v>
      </c>
      <c r="E2780" s="17"/>
      <c r="F2780" s="14">
        <f t="shared" si="87"/>
        <v>0.07567107338320928</v>
      </c>
    </row>
    <row r="2781" spans="1:6" ht="12.75">
      <c r="A2781" s="17" t="s">
        <v>25</v>
      </c>
      <c r="B2781" s="31">
        <v>131267500</v>
      </c>
      <c r="C2781" s="31"/>
      <c r="D2781" s="31">
        <v>8210409</v>
      </c>
      <c r="E2781" s="17"/>
      <c r="F2781" s="14">
        <f t="shared" si="87"/>
        <v>0.06254715752185423</v>
      </c>
    </row>
    <row r="2782" spans="1:6" ht="12.75">
      <c r="A2782" s="17" t="s">
        <v>1638</v>
      </c>
      <c r="B2782" s="31">
        <v>77901800</v>
      </c>
      <c r="C2782" s="31"/>
      <c r="D2782" s="31">
        <v>6236870</v>
      </c>
      <c r="E2782" s="17"/>
      <c r="F2782" s="14">
        <f t="shared" si="87"/>
        <v>0.08006066612068014</v>
      </c>
    </row>
    <row r="2783" spans="1:6" ht="12.75">
      <c r="A2783" s="17" t="s">
        <v>26</v>
      </c>
      <c r="B2783" s="31">
        <v>21986600</v>
      </c>
      <c r="C2783" s="31"/>
      <c r="D2783" s="31">
        <v>7082430</v>
      </c>
      <c r="E2783" s="17"/>
      <c r="F2783" s="14">
        <f t="shared" si="87"/>
        <v>0.3221248396750748</v>
      </c>
    </row>
    <row r="2784" spans="1:6" ht="12.75">
      <c r="A2784" s="40" t="s">
        <v>1224</v>
      </c>
      <c r="B2784" s="31"/>
      <c r="C2784" s="31"/>
      <c r="D2784" s="31"/>
      <c r="E2784" s="17"/>
      <c r="F2784" s="14"/>
    </row>
    <row r="2785" spans="1:6" ht="12.75">
      <c r="A2785" s="8" t="s">
        <v>27</v>
      </c>
      <c r="B2785" s="37">
        <f>SUM(B2786:B2791)</f>
        <v>245379000</v>
      </c>
      <c r="C2785" s="37"/>
      <c r="D2785" s="37">
        <f>SUM(D2786:D2791)</f>
        <v>18674960</v>
      </c>
      <c r="E2785" s="39"/>
      <c r="F2785" s="10">
        <f aca="true" t="shared" si="88" ref="F2785:F2816">SUM(D2785/B2785)</f>
        <v>0.07610659428883482</v>
      </c>
    </row>
    <row r="2786" spans="1:6" ht="12.75">
      <c r="A2786" s="17" t="s">
        <v>28</v>
      </c>
      <c r="B2786" s="31">
        <v>46736800</v>
      </c>
      <c r="C2786" s="31"/>
      <c r="D2786" s="31">
        <v>3018640</v>
      </c>
      <c r="E2786" s="17"/>
      <c r="F2786" s="14">
        <f t="shared" si="88"/>
        <v>0.06458807620547406</v>
      </c>
    </row>
    <row r="2787" spans="1:6" ht="12.75">
      <c r="A2787" s="17" t="s">
        <v>29</v>
      </c>
      <c r="B2787" s="31">
        <v>65175100</v>
      </c>
      <c r="C2787" s="31"/>
      <c r="D2787" s="31">
        <v>4902370</v>
      </c>
      <c r="E2787" s="17"/>
      <c r="F2787" s="14">
        <f t="shared" si="88"/>
        <v>0.07521844999087075</v>
      </c>
    </row>
    <row r="2788" spans="1:6" ht="12.75">
      <c r="A2788" s="17" t="s">
        <v>30</v>
      </c>
      <c r="B2788" s="31">
        <v>56415300</v>
      </c>
      <c r="C2788" s="31"/>
      <c r="D2788" s="31">
        <v>4639050</v>
      </c>
      <c r="E2788" s="17"/>
      <c r="F2788" s="14">
        <f t="shared" si="88"/>
        <v>0.08223035240440094</v>
      </c>
    </row>
    <row r="2789" spans="1:6" ht="12.75">
      <c r="A2789" s="17" t="s">
        <v>31</v>
      </c>
      <c r="B2789" s="31">
        <v>5892900</v>
      </c>
      <c r="C2789" s="31"/>
      <c r="D2789" s="31">
        <v>425610</v>
      </c>
      <c r="E2789" s="17"/>
      <c r="F2789" s="14">
        <f t="shared" si="88"/>
        <v>0.0722242020058036</v>
      </c>
    </row>
    <row r="2790" spans="1:6" ht="12.75">
      <c r="A2790" s="17" t="s">
        <v>32</v>
      </c>
      <c r="B2790" s="31">
        <v>13636400</v>
      </c>
      <c r="C2790" s="31"/>
      <c r="D2790" s="31">
        <v>1114710</v>
      </c>
      <c r="E2790" s="17"/>
      <c r="F2790" s="14">
        <f t="shared" si="88"/>
        <v>0.08174518201284797</v>
      </c>
    </row>
    <row r="2791" spans="1:6" ht="12.75">
      <c r="A2791" s="17" t="s">
        <v>1058</v>
      </c>
      <c r="B2791" s="31">
        <v>57522500</v>
      </c>
      <c r="C2791" s="31"/>
      <c r="D2791" s="31">
        <v>4574580</v>
      </c>
      <c r="E2791" s="17"/>
      <c r="F2791" s="14">
        <f t="shared" si="88"/>
        <v>0.0795267938632709</v>
      </c>
    </row>
    <row r="2792" spans="1:6" ht="12.75">
      <c r="A2792" s="8" t="s">
        <v>33</v>
      </c>
      <c r="B2792" s="37">
        <f>SUM(B2793:B2800)</f>
        <v>764235900</v>
      </c>
      <c r="C2792" s="37"/>
      <c r="D2792" s="37">
        <f>SUM(D2793:D2800)</f>
        <v>61782270</v>
      </c>
      <c r="E2792" s="39"/>
      <c r="F2792" s="10">
        <f t="shared" si="88"/>
        <v>0.08084188403083394</v>
      </c>
    </row>
    <row r="2793" spans="1:6" ht="12.75">
      <c r="A2793" s="17" t="s">
        <v>34</v>
      </c>
      <c r="B2793" s="31">
        <v>58234700</v>
      </c>
      <c r="C2793" s="31"/>
      <c r="D2793" s="31">
        <v>3867970</v>
      </c>
      <c r="E2793" s="17"/>
      <c r="F2793" s="14">
        <f t="shared" si="88"/>
        <v>0.06642036449058723</v>
      </c>
    </row>
    <row r="2794" spans="1:6" ht="12.75">
      <c r="A2794" s="17" t="s">
        <v>35</v>
      </c>
      <c r="B2794" s="31">
        <v>81473300</v>
      </c>
      <c r="C2794" s="31"/>
      <c r="D2794" s="31">
        <v>5409070</v>
      </c>
      <c r="E2794" s="17"/>
      <c r="F2794" s="14">
        <f t="shared" si="88"/>
        <v>0.06639070713963961</v>
      </c>
    </row>
    <row r="2795" spans="1:6" ht="12.75">
      <c r="A2795" s="17" t="s">
        <v>36</v>
      </c>
      <c r="B2795" s="31">
        <v>113906700</v>
      </c>
      <c r="C2795" s="31"/>
      <c r="D2795" s="31">
        <v>8144680</v>
      </c>
      <c r="E2795" s="17"/>
      <c r="F2795" s="14">
        <f t="shared" si="88"/>
        <v>0.07150308103035204</v>
      </c>
    </row>
    <row r="2796" spans="1:6" ht="12.75">
      <c r="A2796" s="17" t="s">
        <v>37</v>
      </c>
      <c r="B2796" s="31">
        <v>48743600</v>
      </c>
      <c r="C2796" s="31"/>
      <c r="D2796" s="31">
        <v>3230790</v>
      </c>
      <c r="E2796" s="17"/>
      <c r="F2796" s="14">
        <f t="shared" si="88"/>
        <v>0.06628131693186387</v>
      </c>
    </row>
    <row r="2797" spans="1:6" ht="12.75">
      <c r="A2797" s="17" t="s">
        <v>38</v>
      </c>
      <c r="B2797" s="31">
        <v>149492200</v>
      </c>
      <c r="C2797" s="31"/>
      <c r="D2797" s="31">
        <v>12708495</v>
      </c>
      <c r="E2797" s="17"/>
      <c r="F2797" s="14">
        <f t="shared" si="88"/>
        <v>0.08501109087965794</v>
      </c>
    </row>
    <row r="2798" spans="1:6" ht="12.75">
      <c r="A2798" s="17" t="s">
        <v>39</v>
      </c>
      <c r="B2798" s="31">
        <v>131073700</v>
      </c>
      <c r="C2798" s="31"/>
      <c r="D2798" s="31">
        <v>10891895</v>
      </c>
      <c r="E2798" s="17"/>
      <c r="F2798" s="14">
        <f t="shared" si="88"/>
        <v>0.08309748637598542</v>
      </c>
    </row>
    <row r="2799" spans="1:6" ht="12.75">
      <c r="A2799" s="17" t="s">
        <v>40</v>
      </c>
      <c r="B2799" s="31">
        <v>156161200</v>
      </c>
      <c r="C2799" s="31"/>
      <c r="D2799" s="31">
        <v>15152480</v>
      </c>
      <c r="E2799" s="17"/>
      <c r="F2799" s="14">
        <f t="shared" si="88"/>
        <v>0.09703101666739242</v>
      </c>
    </row>
    <row r="2800" spans="1:6" ht="12.75">
      <c r="A2800" s="17" t="s">
        <v>41</v>
      </c>
      <c r="B2800" s="31">
        <v>25150500</v>
      </c>
      <c r="C2800" s="31"/>
      <c r="D2800" s="31">
        <v>2376890</v>
      </c>
      <c r="E2800" s="17"/>
      <c r="F2800" s="14">
        <f t="shared" si="88"/>
        <v>0.09450666984751795</v>
      </c>
    </row>
    <row r="2801" spans="1:6" ht="12.75">
      <c r="A2801" s="8" t="s">
        <v>42</v>
      </c>
      <c r="B2801" s="37">
        <f>SUM(B2802:B2809)</f>
        <v>1555829200</v>
      </c>
      <c r="C2801" s="37"/>
      <c r="D2801" s="37">
        <f>SUM(D2802:D2809)</f>
        <v>139788610</v>
      </c>
      <c r="E2801" s="39"/>
      <c r="F2801" s="10">
        <f t="shared" si="88"/>
        <v>0.08984830082890848</v>
      </c>
    </row>
    <row r="2802" spans="1:6" ht="12.75">
      <c r="A2802" s="17" t="s">
        <v>43</v>
      </c>
      <c r="B2802" s="31">
        <v>105849900</v>
      </c>
      <c r="C2802" s="31"/>
      <c r="D2802" s="31">
        <v>8226250</v>
      </c>
      <c r="E2802" s="17"/>
      <c r="F2802" s="14">
        <f t="shared" si="88"/>
        <v>0.07771618112062459</v>
      </c>
    </row>
    <row r="2803" spans="1:6" ht="12.75">
      <c r="A2803" s="17" t="s">
        <v>44</v>
      </c>
      <c r="B2803" s="31">
        <v>19498000</v>
      </c>
      <c r="C2803" s="31"/>
      <c r="D2803" s="31">
        <v>1490320</v>
      </c>
      <c r="E2803" s="17"/>
      <c r="F2803" s="14">
        <f t="shared" si="88"/>
        <v>0.07643450610319007</v>
      </c>
    </row>
    <row r="2804" spans="1:6" ht="12.75">
      <c r="A2804" s="17" t="s">
        <v>45</v>
      </c>
      <c r="B2804" s="31">
        <v>15697500</v>
      </c>
      <c r="C2804" s="31"/>
      <c r="D2804" s="31">
        <v>1362625</v>
      </c>
      <c r="E2804" s="17"/>
      <c r="F2804" s="14">
        <f t="shared" si="88"/>
        <v>0.0868052237617455</v>
      </c>
    </row>
    <row r="2805" spans="1:6" ht="12.75">
      <c r="A2805" s="17" t="s">
        <v>46</v>
      </c>
      <c r="B2805" s="31">
        <v>70925000</v>
      </c>
      <c r="C2805" s="31"/>
      <c r="D2805" s="31">
        <v>6819840</v>
      </c>
      <c r="E2805" s="17"/>
      <c r="F2805" s="14">
        <f t="shared" si="88"/>
        <v>0.09615565738456115</v>
      </c>
    </row>
    <row r="2806" spans="1:6" ht="12.75">
      <c r="A2806" s="17" t="s">
        <v>47</v>
      </c>
      <c r="B2806" s="31">
        <v>16200400</v>
      </c>
      <c r="C2806" s="31"/>
      <c r="D2806" s="31">
        <v>1214800</v>
      </c>
      <c r="E2806" s="17"/>
      <c r="F2806" s="14">
        <f t="shared" si="88"/>
        <v>0.07498580281968346</v>
      </c>
    </row>
    <row r="2807" spans="1:6" ht="12.75">
      <c r="A2807" s="17" t="s">
        <v>48</v>
      </c>
      <c r="B2807" s="31">
        <v>337180600</v>
      </c>
      <c r="C2807" s="31"/>
      <c r="D2807" s="31">
        <v>28857510</v>
      </c>
      <c r="E2807" s="17"/>
      <c r="F2807" s="14">
        <f t="shared" si="88"/>
        <v>0.0855847281842431</v>
      </c>
    </row>
    <row r="2808" spans="1:6" ht="12.75">
      <c r="A2808" s="17" t="s">
        <v>49</v>
      </c>
      <c r="B2808" s="31">
        <v>771216800</v>
      </c>
      <c r="C2808" s="31"/>
      <c r="D2808" s="31">
        <v>73501025</v>
      </c>
      <c r="E2808" s="17"/>
      <c r="F2808" s="14">
        <f t="shared" si="88"/>
        <v>0.0953052695428834</v>
      </c>
    </row>
    <row r="2809" spans="1:6" ht="12.75">
      <c r="A2809" s="17" t="s">
        <v>57</v>
      </c>
      <c r="B2809" s="31">
        <v>219261000</v>
      </c>
      <c r="C2809" s="31"/>
      <c r="D2809" s="31">
        <v>18316240</v>
      </c>
      <c r="E2809" s="17"/>
      <c r="F2809" s="14">
        <f t="shared" si="88"/>
        <v>0.08353624219537446</v>
      </c>
    </row>
    <row r="2810" spans="1:6" ht="12.75">
      <c r="A2810" s="8" t="s">
        <v>58</v>
      </c>
      <c r="B2810" s="37">
        <f>SUM(B2811:B2816)</f>
        <v>577997500</v>
      </c>
      <c r="C2810" s="37"/>
      <c r="D2810" s="37">
        <f>SUM(D2811:D2816)</f>
        <v>49601168</v>
      </c>
      <c r="E2810" s="39"/>
      <c r="F2810" s="10">
        <f t="shared" si="88"/>
        <v>0.08581554072465711</v>
      </c>
    </row>
    <row r="2811" spans="1:6" ht="12.75">
      <c r="A2811" s="17" t="s">
        <v>59</v>
      </c>
      <c r="B2811" s="31">
        <v>161320500</v>
      </c>
      <c r="C2811" s="31"/>
      <c r="D2811" s="31">
        <v>12823768</v>
      </c>
      <c r="E2811" s="17"/>
      <c r="F2811" s="14">
        <f t="shared" si="88"/>
        <v>0.07949248855539129</v>
      </c>
    </row>
    <row r="2812" spans="1:6" ht="12.75">
      <c r="A2812" s="17" t="s">
        <v>2804</v>
      </c>
      <c r="B2812" s="31">
        <v>69873700</v>
      </c>
      <c r="C2812" s="31"/>
      <c r="D2812" s="31">
        <v>5673420</v>
      </c>
      <c r="E2812" s="17"/>
      <c r="F2812" s="14">
        <f t="shared" si="88"/>
        <v>0.08119535676513481</v>
      </c>
    </row>
    <row r="2813" spans="1:6" ht="12.75">
      <c r="A2813" s="17" t="s">
        <v>60</v>
      </c>
      <c r="B2813" s="31">
        <v>134610400</v>
      </c>
      <c r="C2813" s="31"/>
      <c r="D2813" s="31">
        <v>9224940</v>
      </c>
      <c r="E2813" s="17"/>
      <c r="F2813" s="14">
        <f t="shared" si="88"/>
        <v>0.06853066330684703</v>
      </c>
    </row>
    <row r="2814" spans="1:6" ht="12.75">
      <c r="A2814" s="17" t="s">
        <v>61</v>
      </c>
      <c r="B2814" s="31">
        <v>86344400</v>
      </c>
      <c r="C2814" s="31"/>
      <c r="D2814" s="31">
        <v>6260770</v>
      </c>
      <c r="E2814" s="17"/>
      <c r="F2814" s="14">
        <f t="shared" si="88"/>
        <v>0.07250927680312794</v>
      </c>
    </row>
    <row r="2815" spans="1:6" ht="12.75">
      <c r="A2815" s="17" t="s">
        <v>62</v>
      </c>
      <c r="B2815" s="31">
        <v>99686800</v>
      </c>
      <c r="C2815" s="31"/>
      <c r="D2815" s="31">
        <v>6975670</v>
      </c>
      <c r="E2815" s="17"/>
      <c r="F2815" s="14">
        <f t="shared" si="88"/>
        <v>0.06997586440732374</v>
      </c>
    </row>
    <row r="2816" spans="1:6" ht="12.75">
      <c r="A2816" s="17" t="s">
        <v>2804</v>
      </c>
      <c r="B2816" s="31">
        <v>26161700</v>
      </c>
      <c r="C2816" s="31"/>
      <c r="D2816" s="31">
        <v>8642600</v>
      </c>
      <c r="E2816" s="17"/>
      <c r="F2816" s="14">
        <f t="shared" si="88"/>
        <v>0.3303531498335353</v>
      </c>
    </row>
    <row r="2817" spans="1:6" ht="12.75">
      <c r="A2817" s="40" t="s">
        <v>63</v>
      </c>
      <c r="B2817" s="31"/>
      <c r="C2817" s="31"/>
      <c r="D2817" s="31"/>
      <c r="E2817" s="17"/>
      <c r="F2817" s="14"/>
    </row>
    <row r="2818" spans="1:6" ht="12.75">
      <c r="A2818" s="40"/>
      <c r="B2818" s="31"/>
      <c r="C2818" s="31"/>
      <c r="D2818" s="31"/>
      <c r="E2818" s="17"/>
      <c r="F2818" s="14"/>
    </row>
    <row r="2819" spans="1:6" ht="12.75">
      <c r="A2819" s="46" t="s">
        <v>1713</v>
      </c>
      <c r="B2819" s="47"/>
      <c r="C2819" s="47"/>
      <c r="D2819" s="47"/>
      <c r="E2819" s="47"/>
      <c r="F2819" s="48"/>
    </row>
    <row r="2820" spans="1:6" ht="12.75">
      <c r="A2820" s="49"/>
      <c r="B2820" s="11"/>
      <c r="C2820" s="11"/>
      <c r="D2820" s="11"/>
      <c r="E2820" s="11"/>
      <c r="F2820" s="45"/>
    </row>
    <row r="2821" spans="1:6" ht="12.75">
      <c r="A2821" s="20" t="s">
        <v>1448</v>
      </c>
      <c r="B2821" s="5">
        <v>2002</v>
      </c>
      <c r="C2821" s="5" t="s">
        <v>1449</v>
      </c>
      <c r="D2821" s="5">
        <v>2002</v>
      </c>
      <c r="E2821" s="20"/>
      <c r="F2821" s="50"/>
    </row>
    <row r="2822" spans="1:6" ht="13.5" thickBot="1">
      <c r="A2822" s="51" t="s">
        <v>1450</v>
      </c>
      <c r="B2822" s="52" t="s">
        <v>1451</v>
      </c>
      <c r="C2822" s="51"/>
      <c r="D2822" s="51" t="s">
        <v>1452</v>
      </c>
      <c r="E2822" s="51"/>
      <c r="F2822" s="53" t="s">
        <v>1453</v>
      </c>
    </row>
    <row r="2823" spans="1:6" ht="12.75">
      <c r="A2823" s="40"/>
      <c r="B2823" s="31"/>
      <c r="C2823" s="31"/>
      <c r="D2823" s="31"/>
      <c r="E2823" s="17"/>
      <c r="F2823" s="14"/>
    </row>
    <row r="2824" spans="1:6" ht="12.75">
      <c r="A2824" s="8" t="s">
        <v>64</v>
      </c>
      <c r="B2824" s="37">
        <f>SUM(B2825:B2833)</f>
        <v>1059298400</v>
      </c>
      <c r="C2824" s="37"/>
      <c r="D2824" s="37">
        <f>SUM(D2825:D2833)</f>
        <v>79315360</v>
      </c>
      <c r="E2824" s="39"/>
      <c r="F2824" s="10">
        <f aca="true" t="shared" si="89" ref="F2824:F2833">SUM(D2824/B2824)</f>
        <v>0.07487537033946243</v>
      </c>
    </row>
    <row r="2825" spans="1:6" ht="12.75">
      <c r="A2825" s="17" t="s">
        <v>65</v>
      </c>
      <c r="B2825" s="31">
        <v>20932000</v>
      </c>
      <c r="C2825" s="31"/>
      <c r="D2825" s="31">
        <v>1352420</v>
      </c>
      <c r="E2825" s="17"/>
      <c r="F2825" s="14">
        <f t="shared" si="89"/>
        <v>0.06461016625262755</v>
      </c>
    </row>
    <row r="2826" spans="1:6" ht="12.75">
      <c r="A2826" s="17" t="s">
        <v>66</v>
      </c>
      <c r="B2826" s="31">
        <v>95539500</v>
      </c>
      <c r="C2826" s="31"/>
      <c r="D2826" s="31">
        <v>8261580</v>
      </c>
      <c r="E2826" s="17"/>
      <c r="F2826" s="14">
        <f t="shared" si="89"/>
        <v>0.08647292481120375</v>
      </c>
    </row>
    <row r="2827" spans="1:6" ht="12.75">
      <c r="A2827" s="17" t="s">
        <v>67</v>
      </c>
      <c r="B2827" s="31">
        <v>135832300</v>
      </c>
      <c r="C2827" s="31"/>
      <c r="D2827" s="31">
        <v>8256650</v>
      </c>
      <c r="E2827" s="17"/>
      <c r="F2827" s="14">
        <f t="shared" si="89"/>
        <v>0.060785615792414614</v>
      </c>
    </row>
    <row r="2828" spans="1:6" ht="12.75">
      <c r="A2828" s="17" t="s">
        <v>68</v>
      </c>
      <c r="B2828" s="31">
        <v>409366800</v>
      </c>
      <c r="C2828" s="31"/>
      <c r="D2828" s="31">
        <v>31780420</v>
      </c>
      <c r="E2828" s="17"/>
      <c r="F2828" s="14">
        <f t="shared" si="89"/>
        <v>0.07763311533812708</v>
      </c>
    </row>
    <row r="2829" spans="1:6" ht="12.75">
      <c r="A2829" s="17" t="s">
        <v>69</v>
      </c>
      <c r="B2829" s="31">
        <v>105104600</v>
      </c>
      <c r="C2829" s="31"/>
      <c r="D2829" s="31">
        <v>8457560</v>
      </c>
      <c r="E2829" s="17"/>
      <c r="F2829" s="14">
        <f t="shared" si="89"/>
        <v>0.08046802899207076</v>
      </c>
    </row>
    <row r="2830" spans="1:6" ht="12.75">
      <c r="A2830" s="17" t="s">
        <v>70</v>
      </c>
      <c r="B2830" s="31">
        <v>58515000</v>
      </c>
      <c r="C2830" s="31"/>
      <c r="D2830" s="31">
        <v>3711050</v>
      </c>
      <c r="E2830" s="17"/>
      <c r="F2830" s="14">
        <f t="shared" si="89"/>
        <v>0.06342049047252842</v>
      </c>
    </row>
    <row r="2831" spans="1:6" ht="12.75">
      <c r="A2831" s="17" t="s">
        <v>71</v>
      </c>
      <c r="B2831" s="31">
        <v>82986600</v>
      </c>
      <c r="C2831" s="31"/>
      <c r="D2831" s="31">
        <v>7208970</v>
      </c>
      <c r="E2831" s="17"/>
      <c r="F2831" s="14">
        <f t="shared" si="89"/>
        <v>0.08686908488840367</v>
      </c>
    </row>
    <row r="2832" spans="1:6" ht="12.75">
      <c r="A2832" s="17" t="s">
        <v>72</v>
      </c>
      <c r="B2832" s="31">
        <v>23701700</v>
      </c>
      <c r="C2832" s="31"/>
      <c r="D2832" s="31">
        <v>1673640</v>
      </c>
      <c r="E2832" s="17"/>
      <c r="F2832" s="14">
        <f t="shared" si="89"/>
        <v>0.07061265647611775</v>
      </c>
    </row>
    <row r="2833" spans="1:6" ht="12.75">
      <c r="A2833" s="17" t="s">
        <v>73</v>
      </c>
      <c r="B2833" s="31">
        <v>127319900</v>
      </c>
      <c r="C2833" s="31"/>
      <c r="D2833" s="31">
        <v>8613070</v>
      </c>
      <c r="E2833" s="17"/>
      <c r="F2833" s="14">
        <f t="shared" si="89"/>
        <v>0.06764904779221473</v>
      </c>
    </row>
    <row r="2834" spans="1:6" ht="12.75">
      <c r="A2834" s="17"/>
      <c r="B2834" s="17"/>
      <c r="C2834" s="17"/>
      <c r="D2834" s="17"/>
      <c r="E2834" s="17"/>
      <c r="F2834" s="14"/>
    </row>
    <row r="2835" spans="1:6" ht="15.75">
      <c r="A2835" s="23" t="s">
        <v>2567</v>
      </c>
      <c r="B2835" s="37">
        <f>+B2723+B2733+B2738+B2743+B2748+B2777+B2785+B2792+B2801+B2810+B2824</f>
        <v>8805732000</v>
      </c>
      <c r="C2835" s="37"/>
      <c r="D2835" s="37">
        <f>+D2723+D2733+D2738+D2743+D2748+D2777+D2785+D2792+D2801+D2810+D2824</f>
        <v>856097499</v>
      </c>
      <c r="E2835" s="39"/>
      <c r="F2835" s="10">
        <f>SUM(D2835/B2835)</f>
        <v>0.09722048081863041</v>
      </c>
    </row>
    <row r="2836" spans="1:6" ht="12.75">
      <c r="A2836" s="17"/>
      <c r="B2836" s="17"/>
      <c r="C2836" s="17"/>
      <c r="D2836" s="17"/>
      <c r="E2836" s="17"/>
      <c r="F2836" s="14"/>
    </row>
    <row r="2837" spans="1:5" ht="12.75">
      <c r="A2837" s="17" t="s">
        <v>74</v>
      </c>
      <c r="B2837" s="17" t="s">
        <v>75</v>
      </c>
      <c r="C2837" s="17"/>
      <c r="D2837" s="17"/>
      <c r="E2837" s="38" t="s">
        <v>76</v>
      </c>
    </row>
    <row r="2838" spans="1:5" ht="12.75">
      <c r="A2838" s="17" t="s">
        <v>77</v>
      </c>
      <c r="B2838" s="17" t="s">
        <v>75</v>
      </c>
      <c r="C2838" s="17"/>
      <c r="D2838" s="17"/>
      <c r="E2838" s="38" t="s">
        <v>76</v>
      </c>
    </row>
    <row r="2839" spans="1:5" ht="12.75">
      <c r="A2839" s="17" t="s">
        <v>78</v>
      </c>
      <c r="B2839" s="17" t="s">
        <v>75</v>
      </c>
      <c r="C2839" s="17"/>
      <c r="D2839" s="17"/>
      <c r="E2839" s="38" t="s">
        <v>76</v>
      </c>
    </row>
    <row r="2840" spans="1:5" ht="12.75">
      <c r="A2840" s="17" t="s">
        <v>79</v>
      </c>
      <c r="B2840" s="17" t="s">
        <v>75</v>
      </c>
      <c r="C2840" s="17"/>
      <c r="D2840" s="17"/>
      <c r="E2840" s="38" t="s">
        <v>76</v>
      </c>
    </row>
    <row r="2842" spans="1:6" ht="12.75">
      <c r="A2842" s="46" t="s">
        <v>80</v>
      </c>
      <c r="B2842" s="47"/>
      <c r="C2842" s="47"/>
      <c r="D2842" s="47"/>
      <c r="E2842" s="47"/>
      <c r="F2842" s="48"/>
    </row>
    <row r="2843" spans="1:6" ht="12.75">
      <c r="A2843" s="49"/>
      <c r="B2843" s="11"/>
      <c r="C2843" s="11"/>
      <c r="D2843" s="11"/>
      <c r="E2843" s="11"/>
      <c r="F2843" s="45"/>
    </row>
    <row r="2844" spans="1:6" ht="12.75">
      <c r="A2844" s="20" t="s">
        <v>1448</v>
      </c>
      <c r="B2844" s="5">
        <v>2002</v>
      </c>
      <c r="C2844" s="5" t="s">
        <v>1449</v>
      </c>
      <c r="D2844" s="5">
        <v>2002</v>
      </c>
      <c r="E2844" s="20"/>
      <c r="F2844" s="50"/>
    </row>
    <row r="2845" spans="1:6" ht="13.5" thickBot="1">
      <c r="A2845" s="51" t="s">
        <v>1450</v>
      </c>
      <c r="B2845" s="52" t="s">
        <v>1451</v>
      </c>
      <c r="C2845" s="51"/>
      <c r="D2845" s="51" t="s">
        <v>1452</v>
      </c>
      <c r="E2845" s="51"/>
      <c r="F2845" s="53" t="s">
        <v>1453</v>
      </c>
    </row>
    <row r="2846" spans="1:6" ht="12.75">
      <c r="A2846" s="11"/>
      <c r="B2846" s="13"/>
      <c r="C2846" s="13"/>
      <c r="D2846" s="13"/>
      <c r="E2846" s="11"/>
      <c r="F2846" s="45"/>
    </row>
    <row r="2847" spans="1:6" ht="12.75">
      <c r="A2847" s="8" t="s">
        <v>81</v>
      </c>
      <c r="B2847" s="37">
        <f>SUM(B2848:B2856)</f>
        <v>312068800</v>
      </c>
      <c r="C2847" s="37"/>
      <c r="D2847" s="37">
        <f>SUM(D2848:D2856)</f>
        <v>259242699</v>
      </c>
      <c r="E2847" s="39"/>
      <c r="F2847" s="10">
        <f aca="true" t="shared" si="90" ref="F2847:F2871">SUM(D2847/B2847)</f>
        <v>0.8307229014883898</v>
      </c>
    </row>
    <row r="2848" spans="1:6" ht="12.75">
      <c r="A2848" s="17" t="s">
        <v>2687</v>
      </c>
      <c r="B2848" s="31">
        <v>27211100</v>
      </c>
      <c r="C2848" s="31"/>
      <c r="D2848" s="31">
        <v>21316570</v>
      </c>
      <c r="E2848" s="17"/>
      <c r="F2848" s="14">
        <f t="shared" si="90"/>
        <v>0.7833777392314166</v>
      </c>
    </row>
    <row r="2849" spans="1:6" ht="12.75">
      <c r="A2849" s="17" t="s">
        <v>82</v>
      </c>
      <c r="B2849" s="31">
        <v>54987500</v>
      </c>
      <c r="C2849" s="31"/>
      <c r="D2849" s="31">
        <v>47944306</v>
      </c>
      <c r="E2849" s="17"/>
      <c r="F2849" s="14">
        <f t="shared" si="90"/>
        <v>0.8719128165492157</v>
      </c>
    </row>
    <row r="2850" spans="1:6" ht="12.75">
      <c r="A2850" s="17" t="s">
        <v>1751</v>
      </c>
      <c r="B2850" s="31">
        <v>26077700</v>
      </c>
      <c r="C2850" s="31"/>
      <c r="D2850" s="31">
        <v>20553535</v>
      </c>
      <c r="E2850" s="17"/>
      <c r="F2850" s="14">
        <f t="shared" si="90"/>
        <v>0.7881651756098123</v>
      </c>
    </row>
    <row r="2851" spans="1:6" ht="12.75">
      <c r="A2851" s="17" t="s">
        <v>83</v>
      </c>
      <c r="B2851" s="31">
        <v>20218100</v>
      </c>
      <c r="C2851" s="31"/>
      <c r="D2851" s="31">
        <v>15911295</v>
      </c>
      <c r="E2851" s="17"/>
      <c r="F2851" s="14">
        <f t="shared" si="90"/>
        <v>0.786982703617056</v>
      </c>
    </row>
    <row r="2852" spans="1:6" ht="12.75">
      <c r="A2852" s="17" t="s">
        <v>84</v>
      </c>
      <c r="B2852" s="31">
        <v>35162400</v>
      </c>
      <c r="C2852" s="31"/>
      <c r="D2852" s="31">
        <v>28686377</v>
      </c>
      <c r="E2852" s="17"/>
      <c r="F2852" s="14">
        <f t="shared" si="90"/>
        <v>0.8158253418424226</v>
      </c>
    </row>
    <row r="2853" spans="1:6" ht="12.75">
      <c r="A2853" s="17" t="s">
        <v>2847</v>
      </c>
      <c r="B2853" s="31">
        <v>29590600</v>
      </c>
      <c r="C2853" s="31"/>
      <c r="D2853" s="31">
        <v>25339015</v>
      </c>
      <c r="E2853" s="17"/>
      <c r="F2853" s="14">
        <f t="shared" si="90"/>
        <v>0.8563197434320359</v>
      </c>
    </row>
    <row r="2854" spans="1:6" ht="12.75">
      <c r="A2854" s="17" t="s">
        <v>85</v>
      </c>
      <c r="B2854" s="31">
        <v>18903400</v>
      </c>
      <c r="C2854" s="31"/>
      <c r="D2854" s="31">
        <v>16728436</v>
      </c>
      <c r="E2854" s="17"/>
      <c r="F2854" s="14">
        <f t="shared" si="90"/>
        <v>0.8849432377244305</v>
      </c>
    </row>
    <row r="2855" spans="1:6" ht="12.75">
      <c r="A2855" s="17" t="s">
        <v>86</v>
      </c>
      <c r="B2855" s="31">
        <v>15386000</v>
      </c>
      <c r="C2855" s="31"/>
      <c r="D2855" s="31">
        <v>11621935</v>
      </c>
      <c r="E2855" s="17"/>
      <c r="F2855" s="14">
        <f t="shared" si="90"/>
        <v>0.7553577927986481</v>
      </c>
    </row>
    <row r="2856" spans="1:6" ht="12.75">
      <c r="A2856" s="17" t="s">
        <v>87</v>
      </c>
      <c r="B2856" s="31">
        <v>84532000</v>
      </c>
      <c r="C2856" s="31"/>
      <c r="D2856" s="31">
        <v>71141230</v>
      </c>
      <c r="E2856" s="17"/>
      <c r="F2856" s="14">
        <f t="shared" si="90"/>
        <v>0.8415893389485638</v>
      </c>
    </row>
    <row r="2857" spans="1:6" ht="12.75">
      <c r="A2857" s="8" t="s">
        <v>88</v>
      </c>
      <c r="B2857" s="37">
        <f>SUM(B2858:B2875)</f>
        <v>507928300</v>
      </c>
      <c r="C2857" s="37"/>
      <c r="D2857" s="37">
        <f>SUM(D2858:D2875)</f>
        <v>373539438</v>
      </c>
      <c r="E2857" s="39"/>
      <c r="F2857" s="10">
        <f t="shared" si="90"/>
        <v>0.7354176524521276</v>
      </c>
    </row>
    <row r="2858" spans="1:6" ht="12.75">
      <c r="A2858" s="17" t="s">
        <v>89</v>
      </c>
      <c r="B2858" s="31">
        <v>28584900</v>
      </c>
      <c r="C2858" s="31"/>
      <c r="D2858" s="31">
        <v>21682801</v>
      </c>
      <c r="E2858" s="17"/>
      <c r="F2858" s="14">
        <f t="shared" si="90"/>
        <v>0.7585403832093168</v>
      </c>
    </row>
    <row r="2859" spans="1:6" ht="12.75">
      <c r="A2859" s="17" t="s">
        <v>90</v>
      </c>
      <c r="B2859" s="31">
        <v>18023100</v>
      </c>
      <c r="C2859" s="31"/>
      <c r="D2859" s="31">
        <v>13829839</v>
      </c>
      <c r="E2859" s="17"/>
      <c r="F2859" s="14">
        <f t="shared" si="90"/>
        <v>0.7673396363555659</v>
      </c>
    </row>
    <row r="2860" spans="1:6" ht="12.75">
      <c r="A2860" s="17" t="s">
        <v>91</v>
      </c>
      <c r="B2860" s="31">
        <v>18133900</v>
      </c>
      <c r="C2860" s="31"/>
      <c r="D2860" s="31">
        <v>13200130</v>
      </c>
      <c r="E2860" s="17"/>
      <c r="F2860" s="14">
        <f t="shared" si="90"/>
        <v>0.7279255979133005</v>
      </c>
    </row>
    <row r="2861" spans="1:6" ht="12.75">
      <c r="A2861" s="17" t="s">
        <v>92</v>
      </c>
      <c r="B2861" s="31">
        <v>25275700</v>
      </c>
      <c r="C2861" s="31"/>
      <c r="D2861" s="31">
        <v>18140116</v>
      </c>
      <c r="E2861" s="17"/>
      <c r="F2861" s="14">
        <f t="shared" si="90"/>
        <v>0.7176899551743374</v>
      </c>
    </row>
    <row r="2862" spans="1:6" ht="12.75">
      <c r="A2862" s="17" t="s">
        <v>93</v>
      </c>
      <c r="B2862" s="31">
        <v>80808300</v>
      </c>
      <c r="C2862" s="31"/>
      <c r="D2862" s="31">
        <v>71870493</v>
      </c>
      <c r="E2862" s="17"/>
      <c r="F2862" s="14">
        <f t="shared" si="90"/>
        <v>0.8893949383912296</v>
      </c>
    </row>
    <row r="2863" spans="1:6" ht="12.75">
      <c r="A2863" s="17" t="s">
        <v>820</v>
      </c>
      <c r="B2863" s="31">
        <v>62749200</v>
      </c>
      <c r="C2863" s="31"/>
      <c r="D2863" s="31">
        <v>53562766</v>
      </c>
      <c r="E2863" s="17"/>
      <c r="F2863" s="14">
        <f t="shared" si="90"/>
        <v>0.8536007789740746</v>
      </c>
    </row>
    <row r="2864" spans="1:6" ht="12.75">
      <c r="A2864" s="17" t="s">
        <v>94</v>
      </c>
      <c r="B2864" s="31">
        <v>19621100</v>
      </c>
      <c r="C2864" s="31"/>
      <c r="D2864" s="31">
        <v>16685904</v>
      </c>
      <c r="E2864" s="17"/>
      <c r="F2864" s="14">
        <f t="shared" si="90"/>
        <v>0.8504061444057672</v>
      </c>
    </row>
    <row r="2865" spans="1:6" ht="12.75">
      <c r="A2865" s="17" t="s">
        <v>1833</v>
      </c>
      <c r="B2865" s="31">
        <v>31429000</v>
      </c>
      <c r="C2865" s="31"/>
      <c r="D2865" s="31">
        <v>26135989</v>
      </c>
      <c r="E2865" s="17"/>
      <c r="F2865" s="14">
        <f t="shared" si="90"/>
        <v>0.8315883101594069</v>
      </c>
    </row>
    <row r="2866" spans="1:6" ht="12.75">
      <c r="A2866" s="17" t="s">
        <v>95</v>
      </c>
      <c r="B2866" s="31">
        <v>18285300</v>
      </c>
      <c r="C2866" s="31"/>
      <c r="D2866" s="31">
        <v>15828332</v>
      </c>
      <c r="E2866" s="17"/>
      <c r="F2866" s="14">
        <f t="shared" si="90"/>
        <v>0.8656315182140846</v>
      </c>
    </row>
    <row r="2867" spans="1:6" ht="12.75">
      <c r="A2867" s="17" t="s">
        <v>96</v>
      </c>
      <c r="B2867" s="31">
        <v>30568800</v>
      </c>
      <c r="C2867" s="31"/>
      <c r="D2867" s="31">
        <v>25709119</v>
      </c>
      <c r="E2867" s="17"/>
      <c r="F2867" s="14">
        <f t="shared" si="90"/>
        <v>0.8410248030671796</v>
      </c>
    </row>
    <row r="2868" spans="1:6" ht="12.75">
      <c r="A2868" s="17" t="s">
        <v>2555</v>
      </c>
      <c r="B2868" s="31">
        <v>45444200</v>
      </c>
      <c r="C2868" s="31"/>
      <c r="D2868" s="31">
        <v>41918399</v>
      </c>
      <c r="E2868" s="17"/>
      <c r="F2868" s="14">
        <f t="shared" si="90"/>
        <v>0.9224147195901787</v>
      </c>
    </row>
    <row r="2869" spans="1:6" ht="12.75">
      <c r="A2869" s="17" t="s">
        <v>97</v>
      </c>
      <c r="B2869" s="31">
        <v>6226500</v>
      </c>
      <c r="C2869" s="31"/>
      <c r="D2869" s="31">
        <v>5119956</v>
      </c>
      <c r="E2869" s="17"/>
      <c r="F2869" s="14">
        <f t="shared" si="90"/>
        <v>0.822284750662491</v>
      </c>
    </row>
    <row r="2870" spans="1:6" ht="12.75">
      <c r="A2870" s="17" t="s">
        <v>98</v>
      </c>
      <c r="B2870" s="31">
        <v>19932700</v>
      </c>
      <c r="C2870" s="31"/>
      <c r="D2870" s="31">
        <v>15357474</v>
      </c>
      <c r="E2870" s="17"/>
      <c r="F2870" s="14">
        <f t="shared" si="90"/>
        <v>0.7704663191639868</v>
      </c>
    </row>
    <row r="2871" spans="1:6" ht="12.75">
      <c r="A2871" s="17" t="s">
        <v>99</v>
      </c>
      <c r="B2871" s="31">
        <v>32879000</v>
      </c>
      <c r="C2871" s="31"/>
      <c r="D2871" s="31">
        <v>11159140</v>
      </c>
      <c r="E2871" s="17"/>
      <c r="F2871" s="14">
        <f t="shared" si="90"/>
        <v>0.33940022506767237</v>
      </c>
    </row>
    <row r="2872" spans="1:6" ht="12.75">
      <c r="A2872" s="40" t="s">
        <v>1768</v>
      </c>
      <c r="B2872" s="31"/>
      <c r="C2872" s="31"/>
      <c r="D2872" s="31"/>
      <c r="E2872" s="17"/>
      <c r="F2872" s="14"/>
    </row>
    <row r="2873" spans="1:6" ht="12.75">
      <c r="A2873" s="17" t="s">
        <v>100</v>
      </c>
      <c r="B2873" s="31">
        <v>24668800</v>
      </c>
      <c r="C2873" s="31"/>
      <c r="D2873" s="31">
        <v>7208280</v>
      </c>
      <c r="E2873" s="17"/>
      <c r="F2873" s="14">
        <f>SUM(D2873/B2873)</f>
        <v>0.2922022960176417</v>
      </c>
    </row>
    <row r="2874" spans="1:6" ht="12.75">
      <c r="A2874" s="40" t="s">
        <v>1768</v>
      </c>
      <c r="B2874" s="31"/>
      <c r="C2874" s="31"/>
      <c r="D2874" s="31"/>
      <c r="E2874" s="17"/>
      <c r="F2874" s="14"/>
    </row>
    <row r="2875" spans="1:6" ht="12.75">
      <c r="A2875" s="17" t="s">
        <v>1796</v>
      </c>
      <c r="B2875" s="31">
        <v>45297800</v>
      </c>
      <c r="C2875" s="31"/>
      <c r="D2875" s="31">
        <v>16130700</v>
      </c>
      <c r="E2875" s="17"/>
      <c r="F2875" s="14">
        <f>SUM(D2875/B2875)</f>
        <v>0.35610338691945304</v>
      </c>
    </row>
    <row r="2876" spans="1:6" ht="12.75">
      <c r="A2876" s="40" t="s">
        <v>1768</v>
      </c>
      <c r="B2876" s="31"/>
      <c r="C2876" s="31"/>
      <c r="D2876" s="31"/>
      <c r="E2876" s="17"/>
      <c r="F2876" s="14"/>
    </row>
    <row r="2877" spans="1:6" ht="12.75">
      <c r="A2877" s="8" t="s">
        <v>101</v>
      </c>
      <c r="B2877" s="37">
        <v>481395500</v>
      </c>
      <c r="C2877" s="37"/>
      <c r="D2877" s="37">
        <v>422270973</v>
      </c>
      <c r="E2877" s="39"/>
      <c r="F2877" s="10">
        <f aca="true" t="shared" si="91" ref="F2877:F2894">SUM(D2877/B2877)</f>
        <v>0.8771809728175689</v>
      </c>
    </row>
    <row r="2878" spans="1:6" ht="12.75">
      <c r="A2878" s="8" t="s">
        <v>102</v>
      </c>
      <c r="B2878" s="37">
        <f>SUM(B2879:B2882)</f>
        <v>169238600</v>
      </c>
      <c r="C2878" s="37"/>
      <c r="D2878" s="37">
        <f>SUM(D2879:D2882)</f>
        <v>149012057</v>
      </c>
      <c r="E2878" s="39"/>
      <c r="F2878" s="10">
        <f t="shared" si="91"/>
        <v>0.8804850489191001</v>
      </c>
    </row>
    <row r="2879" spans="1:6" ht="12.75">
      <c r="A2879" s="17" t="s">
        <v>437</v>
      </c>
      <c r="B2879" s="31">
        <v>13453200</v>
      </c>
      <c r="C2879" s="31"/>
      <c r="D2879" s="31">
        <v>11787555</v>
      </c>
      <c r="E2879" s="17"/>
      <c r="F2879" s="14">
        <f t="shared" si="91"/>
        <v>0.8761896797787887</v>
      </c>
    </row>
    <row r="2880" spans="1:6" ht="12.75">
      <c r="A2880" s="17" t="s">
        <v>479</v>
      </c>
      <c r="B2880" s="31">
        <v>79778700</v>
      </c>
      <c r="C2880" s="31"/>
      <c r="D2880" s="31">
        <v>70679930</v>
      </c>
      <c r="E2880" s="17"/>
      <c r="F2880" s="14">
        <f t="shared" si="91"/>
        <v>0.885949883866245</v>
      </c>
    </row>
    <row r="2881" spans="1:6" ht="12.75">
      <c r="A2881" s="17" t="s">
        <v>103</v>
      </c>
      <c r="B2881" s="31">
        <v>27374400</v>
      </c>
      <c r="C2881" s="31"/>
      <c r="D2881" s="31">
        <v>23876852</v>
      </c>
      <c r="E2881" s="17"/>
      <c r="F2881" s="14">
        <f t="shared" si="91"/>
        <v>0.8722328891226839</v>
      </c>
    </row>
    <row r="2882" spans="1:6" ht="12.75">
      <c r="A2882" s="17" t="s">
        <v>2614</v>
      </c>
      <c r="B2882" s="31">
        <v>48632300</v>
      </c>
      <c r="C2882" s="31"/>
      <c r="D2882" s="31">
        <v>42667720</v>
      </c>
      <c r="E2882" s="17"/>
      <c r="F2882" s="14">
        <f t="shared" si="91"/>
        <v>0.8773535284162994</v>
      </c>
    </row>
    <row r="2883" spans="1:6" ht="12.75">
      <c r="A2883" s="8" t="s">
        <v>104</v>
      </c>
      <c r="B2883" s="37">
        <f>SUM(B2884:B2890)</f>
        <v>524807800</v>
      </c>
      <c r="C2883" s="37"/>
      <c r="D2883" s="37">
        <f>SUM(D2884:D2890)</f>
        <v>437331489</v>
      </c>
      <c r="E2883" s="39"/>
      <c r="F2883" s="10">
        <f t="shared" si="91"/>
        <v>0.8333174335442423</v>
      </c>
    </row>
    <row r="2884" spans="1:6" ht="12.75">
      <c r="A2884" s="17" t="s">
        <v>2663</v>
      </c>
      <c r="B2884" s="31">
        <v>17711200</v>
      </c>
      <c r="C2884" s="31"/>
      <c r="D2884" s="31">
        <v>12470823</v>
      </c>
      <c r="E2884" s="17"/>
      <c r="F2884" s="14">
        <f t="shared" si="91"/>
        <v>0.704120725868377</v>
      </c>
    </row>
    <row r="2885" spans="1:6" ht="12.75">
      <c r="A2885" s="17" t="s">
        <v>527</v>
      </c>
      <c r="B2885" s="31">
        <v>71093500</v>
      </c>
      <c r="C2885" s="31"/>
      <c r="D2885" s="31">
        <v>63102976</v>
      </c>
      <c r="E2885" s="17"/>
      <c r="F2885" s="14">
        <f t="shared" si="91"/>
        <v>0.887605421030052</v>
      </c>
    </row>
    <row r="2886" spans="1:6" ht="12.75">
      <c r="A2886" s="17" t="s">
        <v>160</v>
      </c>
      <c r="B2886" s="31">
        <v>120792600</v>
      </c>
      <c r="C2886" s="31"/>
      <c r="D2886" s="31">
        <v>97270598</v>
      </c>
      <c r="E2886" s="17"/>
      <c r="F2886" s="14">
        <f t="shared" si="91"/>
        <v>0.8052695115429257</v>
      </c>
    </row>
    <row r="2887" spans="1:6" ht="12.75">
      <c r="A2887" s="17" t="s">
        <v>2664</v>
      </c>
      <c r="B2887" s="31">
        <v>35780300</v>
      </c>
      <c r="C2887" s="31"/>
      <c r="D2887" s="31">
        <v>25623588</v>
      </c>
      <c r="E2887" s="17"/>
      <c r="F2887" s="14">
        <f t="shared" si="91"/>
        <v>0.7161367568186964</v>
      </c>
    </row>
    <row r="2888" spans="1:6" ht="12.75">
      <c r="A2888" s="17" t="s">
        <v>2665</v>
      </c>
      <c r="B2888" s="31">
        <v>184139200</v>
      </c>
      <c r="C2888" s="31"/>
      <c r="D2888" s="31">
        <v>158294714</v>
      </c>
      <c r="E2888" s="17"/>
      <c r="F2888" s="14">
        <f t="shared" si="91"/>
        <v>0.8596470170392834</v>
      </c>
    </row>
    <row r="2889" spans="1:6" ht="12.75">
      <c r="A2889" s="17" t="s">
        <v>2666</v>
      </c>
      <c r="B2889" s="31">
        <v>34817800</v>
      </c>
      <c r="C2889" s="31"/>
      <c r="D2889" s="31">
        <v>26277664</v>
      </c>
      <c r="E2889" s="17"/>
      <c r="F2889" s="14">
        <f t="shared" si="91"/>
        <v>0.7547192527959836</v>
      </c>
    </row>
    <row r="2890" spans="1:6" ht="12.75">
      <c r="A2890" s="17" t="s">
        <v>2667</v>
      </c>
      <c r="B2890" s="31">
        <v>60473200</v>
      </c>
      <c r="C2890" s="31"/>
      <c r="D2890" s="31">
        <v>54291126</v>
      </c>
      <c r="E2890" s="17"/>
      <c r="F2890" s="14">
        <f t="shared" si="91"/>
        <v>0.8977716740638828</v>
      </c>
    </row>
    <row r="2891" spans="1:6" ht="12.75">
      <c r="A2891" s="8" t="s">
        <v>2668</v>
      </c>
      <c r="B2891" s="37">
        <f>SUM(B2892:B2894)</f>
        <v>323141000</v>
      </c>
      <c r="C2891" s="37"/>
      <c r="D2891" s="37">
        <f>SUM(D2892:D2894)</f>
        <v>262561956</v>
      </c>
      <c r="E2891" s="39"/>
      <c r="F2891" s="10">
        <f t="shared" si="91"/>
        <v>0.8125306166657899</v>
      </c>
    </row>
    <row r="2892" spans="1:6" ht="12.75">
      <c r="A2892" s="17" t="s">
        <v>2669</v>
      </c>
      <c r="B2892" s="31">
        <v>75917700</v>
      </c>
      <c r="C2892" s="31"/>
      <c r="D2892" s="31">
        <v>64456435</v>
      </c>
      <c r="E2892" s="17"/>
      <c r="F2892" s="14">
        <f t="shared" si="91"/>
        <v>0.8490303973908588</v>
      </c>
    </row>
    <row r="2893" spans="1:6" ht="12.75">
      <c r="A2893" s="17" t="s">
        <v>2670</v>
      </c>
      <c r="B2893" s="31">
        <v>123178200</v>
      </c>
      <c r="C2893" s="31"/>
      <c r="D2893" s="31">
        <v>103396747</v>
      </c>
      <c r="E2893" s="17"/>
      <c r="F2893" s="14">
        <f t="shared" si="91"/>
        <v>0.8394078416473044</v>
      </c>
    </row>
    <row r="2894" spans="1:6" ht="12.75">
      <c r="A2894" s="17" t="s">
        <v>2671</v>
      </c>
      <c r="B2894" s="31">
        <v>124045100</v>
      </c>
      <c r="C2894" s="31"/>
      <c r="D2894" s="31">
        <v>94708774</v>
      </c>
      <c r="E2894" s="17"/>
      <c r="F2894" s="14">
        <f t="shared" si="91"/>
        <v>0.7635027421478155</v>
      </c>
    </row>
    <row r="2897" spans="1:6" ht="12.75">
      <c r="A2897" s="46" t="s">
        <v>80</v>
      </c>
      <c r="B2897" s="47"/>
      <c r="C2897" s="47"/>
      <c r="D2897" s="47"/>
      <c r="E2897" s="47"/>
      <c r="F2897" s="48"/>
    </row>
    <row r="2898" spans="1:6" ht="12.75">
      <c r="A2898" s="49"/>
      <c r="B2898" s="11"/>
      <c r="C2898" s="11"/>
      <c r="D2898" s="11"/>
      <c r="E2898" s="11"/>
      <c r="F2898" s="45"/>
    </row>
    <row r="2899" spans="1:6" ht="12.75">
      <c r="A2899" s="20" t="s">
        <v>1448</v>
      </c>
      <c r="B2899" s="5">
        <v>2002</v>
      </c>
      <c r="C2899" s="5" t="s">
        <v>1449</v>
      </c>
      <c r="D2899" s="5">
        <v>2002</v>
      </c>
      <c r="E2899" s="20"/>
      <c r="F2899" s="50"/>
    </row>
    <row r="2900" spans="1:6" ht="13.5" thickBot="1">
      <c r="A2900" s="51" t="s">
        <v>1450</v>
      </c>
      <c r="B2900" s="52" t="s">
        <v>1451</v>
      </c>
      <c r="C2900" s="51"/>
      <c r="D2900" s="51" t="s">
        <v>1452</v>
      </c>
      <c r="E2900" s="51"/>
      <c r="F2900" s="53" t="s">
        <v>1453</v>
      </c>
    </row>
    <row r="2901" spans="1:6" ht="12.75">
      <c r="A2901" s="11"/>
      <c r="B2901" s="13"/>
      <c r="C2901" s="13"/>
      <c r="D2901" s="13"/>
      <c r="E2901" s="11"/>
      <c r="F2901" s="45"/>
    </row>
    <row r="2902" spans="1:6" ht="12.75">
      <c r="A2902" s="8" t="s">
        <v>2672</v>
      </c>
      <c r="B2902" s="37">
        <f>SUM(B2903:B2906)</f>
        <v>262409100</v>
      </c>
      <c r="C2902" s="37"/>
      <c r="D2902" s="37">
        <f>SUM(D2903:D2906)</f>
        <v>221806541</v>
      </c>
      <c r="E2902" s="39"/>
      <c r="F2902" s="10">
        <f aca="true" t="shared" si="92" ref="F2902:F2913">SUM(D2902/B2902)</f>
        <v>0.8452700039747097</v>
      </c>
    </row>
    <row r="2903" spans="1:6" ht="12.75">
      <c r="A2903" s="17" t="s">
        <v>1365</v>
      </c>
      <c r="B2903" s="31">
        <v>29912400</v>
      </c>
      <c r="C2903" s="31"/>
      <c r="D2903" s="31">
        <v>21008361</v>
      </c>
      <c r="E2903" s="17"/>
      <c r="F2903" s="14">
        <f t="shared" si="92"/>
        <v>0.7023295021462671</v>
      </c>
    </row>
    <row r="2904" spans="1:6" ht="12.75">
      <c r="A2904" s="17" t="s">
        <v>2673</v>
      </c>
      <c r="B2904" s="31">
        <v>33379500</v>
      </c>
      <c r="C2904" s="31"/>
      <c r="D2904" s="31">
        <v>28302156</v>
      </c>
      <c r="E2904" s="17"/>
      <c r="F2904" s="14">
        <f t="shared" si="92"/>
        <v>0.8478903518626703</v>
      </c>
    </row>
    <row r="2905" spans="1:6" ht="12.75">
      <c r="A2905" s="17" t="s">
        <v>2674</v>
      </c>
      <c r="B2905" s="31">
        <v>168576800</v>
      </c>
      <c r="C2905" s="31"/>
      <c r="D2905" s="31">
        <v>147338107</v>
      </c>
      <c r="E2905" s="17"/>
      <c r="F2905" s="14">
        <f t="shared" si="92"/>
        <v>0.8740117679301066</v>
      </c>
    </row>
    <row r="2906" spans="1:6" ht="12.75">
      <c r="A2906" s="17" t="s">
        <v>543</v>
      </c>
      <c r="B2906" s="31">
        <v>30540400</v>
      </c>
      <c r="C2906" s="31"/>
      <c r="D2906" s="31">
        <v>25157917</v>
      </c>
      <c r="E2906" s="17"/>
      <c r="F2906" s="14">
        <f t="shared" si="92"/>
        <v>0.8237585951722963</v>
      </c>
    </row>
    <row r="2907" spans="1:6" ht="12.75">
      <c r="A2907" s="8" t="s">
        <v>2675</v>
      </c>
      <c r="B2907" s="37">
        <f>SUM(B2908:B2913)</f>
        <v>1074388200</v>
      </c>
      <c r="C2907" s="37"/>
      <c r="D2907" s="37">
        <f>SUM(D2908:D2913)</f>
        <v>928378296</v>
      </c>
      <c r="E2907" s="39"/>
      <c r="F2907" s="10">
        <f t="shared" si="92"/>
        <v>0.8640994902959657</v>
      </c>
    </row>
    <row r="2908" spans="1:6" ht="12.75">
      <c r="A2908" s="17" t="s">
        <v>2676</v>
      </c>
      <c r="B2908" s="31">
        <v>89457700</v>
      </c>
      <c r="C2908" s="31"/>
      <c r="D2908" s="31">
        <v>77413767</v>
      </c>
      <c r="E2908" s="17"/>
      <c r="F2908" s="14">
        <f t="shared" si="92"/>
        <v>0.8653672853203246</v>
      </c>
    </row>
    <row r="2909" spans="1:6" ht="12.75">
      <c r="A2909" s="17" t="s">
        <v>2677</v>
      </c>
      <c r="B2909" s="31">
        <v>25998000</v>
      </c>
      <c r="C2909" s="31"/>
      <c r="D2909" s="31">
        <v>22551610</v>
      </c>
      <c r="E2909" s="17"/>
      <c r="F2909" s="14">
        <f t="shared" si="92"/>
        <v>0.8674363412570197</v>
      </c>
    </row>
    <row r="2910" spans="1:6" ht="12.75">
      <c r="A2910" s="17" t="s">
        <v>2678</v>
      </c>
      <c r="B2910" s="31">
        <v>42988600</v>
      </c>
      <c r="C2910" s="31"/>
      <c r="D2910" s="31">
        <v>39570046</v>
      </c>
      <c r="E2910" s="17"/>
      <c r="F2910" s="14">
        <f t="shared" si="92"/>
        <v>0.9204776615195657</v>
      </c>
    </row>
    <row r="2911" spans="1:6" ht="12.75">
      <c r="A2911" s="17" t="s">
        <v>2679</v>
      </c>
      <c r="B2911" s="31">
        <v>167197700</v>
      </c>
      <c r="C2911" s="31"/>
      <c r="D2911" s="31">
        <v>148306529</v>
      </c>
      <c r="E2911" s="17"/>
      <c r="F2911" s="14">
        <f t="shared" si="92"/>
        <v>0.8870129732645844</v>
      </c>
    </row>
    <row r="2912" spans="1:6" ht="12.75">
      <c r="A2912" s="17" t="s">
        <v>2680</v>
      </c>
      <c r="B2912" s="31">
        <v>688506500</v>
      </c>
      <c r="C2912" s="31"/>
      <c r="D2912" s="31">
        <v>590981198</v>
      </c>
      <c r="E2912" s="17"/>
      <c r="F2912" s="14">
        <f t="shared" si="92"/>
        <v>0.8583523873776064</v>
      </c>
    </row>
    <row r="2913" spans="1:6" ht="12.75">
      <c r="A2913" s="17" t="s">
        <v>1753</v>
      </c>
      <c r="B2913" s="31">
        <v>60239700</v>
      </c>
      <c r="C2913" s="31"/>
      <c r="D2913" s="31">
        <v>49555146</v>
      </c>
      <c r="E2913" s="17"/>
      <c r="F2913" s="14">
        <f t="shared" si="92"/>
        <v>0.8226326824336775</v>
      </c>
    </row>
    <row r="2914" spans="1:6" ht="12.75">
      <c r="A2914" s="17"/>
      <c r="B2914" s="31"/>
      <c r="C2914" s="31"/>
      <c r="D2914" s="31"/>
      <c r="E2914" s="17"/>
      <c r="F2914" s="14"/>
    </row>
    <row r="2915" spans="1:6" ht="12.75">
      <c r="A2915" s="17"/>
      <c r="B2915" s="17"/>
      <c r="C2915" s="17"/>
      <c r="D2915" s="17"/>
      <c r="E2915" s="17"/>
      <c r="F2915" s="14"/>
    </row>
    <row r="2916" spans="1:6" ht="15.75">
      <c r="A2916" s="23" t="s">
        <v>2567</v>
      </c>
      <c r="B2916" s="37">
        <f>+B2847+B2857+B2877+B2878+B2883+B2891+B2902+B2907</f>
        <v>3655377300</v>
      </c>
      <c r="C2916" s="37"/>
      <c r="D2916" s="37">
        <f>+D2847+D2857+D2877+D2878+D2883+D2891+D2902+D2907</f>
        <v>3054143449</v>
      </c>
      <c r="E2916" s="39"/>
      <c r="F2916" s="10">
        <f>SUM(D2916/B2916)</f>
        <v>0.8355207132790369</v>
      </c>
    </row>
    <row r="2917" spans="1:6" ht="12.75">
      <c r="A2917" s="17"/>
      <c r="B2917" s="17"/>
      <c r="C2917" s="17"/>
      <c r="D2917" s="17"/>
      <c r="E2917" s="17"/>
      <c r="F2917" s="14"/>
    </row>
    <row r="2918" spans="1:6" ht="12.75">
      <c r="A2918" s="17"/>
      <c r="B2918" s="17"/>
      <c r="C2918" s="17"/>
      <c r="D2918" s="17"/>
      <c r="E2918" s="17"/>
      <c r="F2918" s="33"/>
    </row>
    <row r="2919" spans="1:6" ht="12.75">
      <c r="A2919" s="17"/>
      <c r="B2919" s="17"/>
      <c r="C2919" s="17"/>
      <c r="D2919" s="17"/>
      <c r="E2919" s="17"/>
      <c r="F2919" s="33"/>
    </row>
    <row r="2920" spans="1:6" ht="12.75">
      <c r="A2920" s="17"/>
      <c r="B2920" s="17"/>
      <c r="C2920" s="17"/>
      <c r="D2920" s="17"/>
      <c r="E2920" s="17"/>
      <c r="F2920" s="33"/>
    </row>
    <row r="2921" spans="1:6" ht="12.75">
      <c r="A2921" s="17"/>
      <c r="B2921" s="17"/>
      <c r="C2921" s="17"/>
      <c r="D2921" s="17"/>
      <c r="E2921" s="17"/>
      <c r="F2921" s="33"/>
    </row>
    <row r="2922" spans="1:5" ht="12.75">
      <c r="A2922" s="17" t="s">
        <v>2681</v>
      </c>
      <c r="B2922" s="17" t="s">
        <v>2682</v>
      </c>
      <c r="C2922" s="17"/>
      <c r="D2922" s="17"/>
      <c r="E2922" s="38" t="s">
        <v>2683</v>
      </c>
    </row>
    <row r="2923" spans="1:5" ht="12.75">
      <c r="A2923" s="17" t="s">
        <v>2684</v>
      </c>
      <c r="B2923" s="17" t="s">
        <v>2682</v>
      </c>
      <c r="C2923" s="17"/>
      <c r="D2923" s="17"/>
      <c r="E2923" s="38" t="s">
        <v>2683</v>
      </c>
    </row>
    <row r="2924" spans="1:5" ht="12.75">
      <c r="A2924" s="17" t="s">
        <v>117</v>
      </c>
      <c r="B2924" s="17" t="s">
        <v>118</v>
      </c>
      <c r="C2924" s="17"/>
      <c r="D2924" s="17"/>
      <c r="E2924" s="38" t="s">
        <v>119</v>
      </c>
    </row>
    <row r="2925" spans="1:5" ht="12.75">
      <c r="A2925" s="17" t="s">
        <v>120</v>
      </c>
      <c r="B2925" s="17" t="s">
        <v>118</v>
      </c>
      <c r="C2925" s="17"/>
      <c r="D2925" s="17"/>
      <c r="E2925" s="38" t="s">
        <v>119</v>
      </c>
    </row>
    <row r="2926" spans="1:5" ht="12.75">
      <c r="A2926" s="17" t="s">
        <v>121</v>
      </c>
      <c r="B2926" s="17" t="s">
        <v>122</v>
      </c>
      <c r="C2926" s="17"/>
      <c r="D2926" s="17"/>
      <c r="E2926" s="38" t="s">
        <v>119</v>
      </c>
    </row>
    <row r="2929" spans="1:6" ht="12.75">
      <c r="A2929" s="46" t="s">
        <v>123</v>
      </c>
      <c r="B2929" s="47"/>
      <c r="C2929" s="47"/>
      <c r="D2929" s="47"/>
      <c r="E2929" s="47"/>
      <c r="F2929" s="48"/>
    </row>
    <row r="2930" spans="1:6" ht="12.75">
      <c r="A2930" s="49"/>
      <c r="B2930" s="11"/>
      <c r="C2930" s="11"/>
      <c r="D2930" s="11"/>
      <c r="E2930" s="11"/>
      <c r="F2930" s="45"/>
    </row>
    <row r="2931" spans="1:6" ht="12.75">
      <c r="A2931" s="20" t="s">
        <v>1448</v>
      </c>
      <c r="B2931" s="5">
        <v>2002</v>
      </c>
      <c r="C2931" s="5" t="s">
        <v>1449</v>
      </c>
      <c r="D2931" s="5">
        <v>2002</v>
      </c>
      <c r="E2931" s="20"/>
      <c r="F2931" s="50"/>
    </row>
    <row r="2932" spans="1:6" ht="13.5" thickBot="1">
      <c r="A2932" s="51" t="s">
        <v>1450</v>
      </c>
      <c r="B2932" s="52" t="s">
        <v>1451</v>
      </c>
      <c r="C2932" s="51"/>
      <c r="D2932" s="51" t="s">
        <v>1452</v>
      </c>
      <c r="E2932" s="51"/>
      <c r="F2932" s="53" t="s">
        <v>1453</v>
      </c>
    </row>
    <row r="2933" spans="1:6" ht="12.75">
      <c r="A2933" s="11"/>
      <c r="B2933" s="13"/>
      <c r="C2933" s="13"/>
      <c r="D2933" s="13"/>
      <c r="E2933" s="11"/>
      <c r="F2933" s="45"/>
    </row>
    <row r="2934" spans="1:6" ht="12.75">
      <c r="A2934" s="8" t="s">
        <v>124</v>
      </c>
      <c r="B2934" s="37">
        <f>SUM(B2935:B2940)</f>
        <v>405955900</v>
      </c>
      <c r="C2934" s="37"/>
      <c r="D2934" s="37">
        <f>SUM(D2935:D2940)</f>
        <v>125877122</v>
      </c>
      <c r="E2934" s="39"/>
      <c r="F2934" s="10">
        <f aca="true" t="shared" si="93" ref="F2934:F2946">SUM(D2934/B2934)</f>
        <v>0.31007585306679863</v>
      </c>
    </row>
    <row r="2935" spans="1:6" ht="12.75">
      <c r="A2935" s="17" t="s">
        <v>125</v>
      </c>
      <c r="B2935" s="31">
        <v>141209400</v>
      </c>
      <c r="C2935" s="31"/>
      <c r="D2935" s="31">
        <v>44343139</v>
      </c>
      <c r="E2935" s="17"/>
      <c r="F2935" s="14">
        <f t="shared" si="93"/>
        <v>0.3140239884880185</v>
      </c>
    </row>
    <row r="2936" spans="1:6" ht="12.75">
      <c r="A2936" s="17" t="s">
        <v>844</v>
      </c>
      <c r="B2936" s="31">
        <v>116639700</v>
      </c>
      <c r="C2936" s="31"/>
      <c r="D2936" s="31">
        <v>36458717</v>
      </c>
      <c r="E2936" s="17"/>
      <c r="F2936" s="14">
        <f t="shared" si="93"/>
        <v>0.31257553817439515</v>
      </c>
    </row>
    <row r="2937" spans="1:6" ht="12.75">
      <c r="A2937" s="17" t="s">
        <v>126</v>
      </c>
      <c r="B2937" s="31">
        <v>11796300</v>
      </c>
      <c r="C2937" s="31"/>
      <c r="D2937" s="31">
        <v>3147623</v>
      </c>
      <c r="E2937" s="17"/>
      <c r="F2937" s="14">
        <f t="shared" si="93"/>
        <v>0.26683137933080714</v>
      </c>
    </row>
    <row r="2938" spans="1:6" ht="12.75">
      <c r="A2938" s="17" t="s">
        <v>11</v>
      </c>
      <c r="B2938" s="31">
        <v>95330100</v>
      </c>
      <c r="C2938" s="31"/>
      <c r="D2938" s="31">
        <v>29152039</v>
      </c>
      <c r="E2938" s="17"/>
      <c r="F2938" s="14">
        <f t="shared" si="93"/>
        <v>0.3058009904531727</v>
      </c>
    </row>
    <row r="2939" spans="1:6" ht="12.75">
      <c r="A2939" s="17" t="s">
        <v>127</v>
      </c>
      <c r="B2939" s="31">
        <v>29579900</v>
      </c>
      <c r="C2939" s="31"/>
      <c r="D2939" s="31">
        <v>9194254</v>
      </c>
      <c r="E2939" s="17"/>
      <c r="F2939" s="14">
        <f t="shared" si="93"/>
        <v>0.3108277580383977</v>
      </c>
    </row>
    <row r="2940" spans="1:6" ht="12.75">
      <c r="A2940" s="17" t="s">
        <v>128</v>
      </c>
      <c r="B2940" s="31">
        <v>11400500</v>
      </c>
      <c r="C2940" s="31"/>
      <c r="D2940" s="31">
        <v>3581350</v>
      </c>
      <c r="E2940" s="17"/>
      <c r="F2940" s="14">
        <f t="shared" si="93"/>
        <v>0.3141397307135652</v>
      </c>
    </row>
    <row r="2941" spans="1:6" ht="12.75">
      <c r="A2941" s="8" t="s">
        <v>129</v>
      </c>
      <c r="B2941" s="37">
        <f>SUM(B2942:B2948)</f>
        <v>168021300</v>
      </c>
      <c r="C2941" s="37"/>
      <c r="D2941" s="37">
        <f>SUM(D2942:D2948)</f>
        <v>52022777</v>
      </c>
      <c r="E2941" s="39"/>
      <c r="F2941" s="10">
        <f t="shared" si="93"/>
        <v>0.30962013149523304</v>
      </c>
    </row>
    <row r="2942" spans="1:6" ht="12.75">
      <c r="A2942" s="17" t="s">
        <v>2112</v>
      </c>
      <c r="B2942" s="87">
        <v>22955700</v>
      </c>
      <c r="C2942" s="31"/>
      <c r="D2942" s="31">
        <v>6945531</v>
      </c>
      <c r="E2942" s="17"/>
      <c r="F2942" s="14">
        <f t="shared" si="93"/>
        <v>0.3025623701302944</v>
      </c>
    </row>
    <row r="2943" spans="1:6" ht="12.75">
      <c r="A2943" s="17" t="s">
        <v>130</v>
      </c>
      <c r="B2943" s="31">
        <v>63592800</v>
      </c>
      <c r="C2943" s="31"/>
      <c r="D2943" s="31">
        <v>20328534</v>
      </c>
      <c r="E2943" s="17"/>
      <c r="F2943" s="14">
        <f t="shared" si="93"/>
        <v>0.31966722647846924</v>
      </c>
    </row>
    <row r="2944" spans="1:6" ht="12.75">
      <c r="A2944" s="17" t="s">
        <v>131</v>
      </c>
      <c r="B2944" s="31">
        <v>16394200</v>
      </c>
      <c r="C2944" s="31"/>
      <c r="D2944" s="31">
        <v>4837088</v>
      </c>
      <c r="E2944" s="17"/>
      <c r="F2944" s="14">
        <f t="shared" si="93"/>
        <v>0.29504873674836224</v>
      </c>
    </row>
    <row r="2945" spans="1:6" ht="12.75">
      <c r="A2945" s="17" t="s">
        <v>132</v>
      </c>
      <c r="B2945" s="31">
        <v>49592000</v>
      </c>
      <c r="C2945" s="31"/>
      <c r="D2945" s="31">
        <v>15929609</v>
      </c>
      <c r="E2945" s="17"/>
      <c r="F2945" s="14">
        <f t="shared" si="93"/>
        <v>0.3212132803678013</v>
      </c>
    </row>
    <row r="2946" spans="1:6" ht="12.75">
      <c r="A2946" s="17" t="s">
        <v>2468</v>
      </c>
      <c r="B2946" s="31">
        <v>12722900</v>
      </c>
      <c r="C2946" s="31"/>
      <c r="D2946" s="31">
        <v>3430505</v>
      </c>
      <c r="E2946" s="17"/>
      <c r="F2946" s="14">
        <f t="shared" si="93"/>
        <v>0.26963231653160835</v>
      </c>
    </row>
    <row r="2947" spans="1:6" ht="12.75">
      <c r="A2947" s="40" t="s">
        <v>2106</v>
      </c>
      <c r="B2947" s="31"/>
      <c r="C2947" s="31"/>
      <c r="D2947" s="31"/>
      <c r="E2947" s="17"/>
      <c r="F2947" s="14"/>
    </row>
    <row r="2948" spans="1:6" ht="12.75">
      <c r="A2948" s="17" t="s">
        <v>2870</v>
      </c>
      <c r="B2948" s="31">
        <v>2763700</v>
      </c>
      <c r="C2948" s="31"/>
      <c r="D2948" s="31">
        <v>551510</v>
      </c>
      <c r="E2948" s="17"/>
      <c r="F2948" s="14">
        <f>SUM(D2948/B2948)</f>
        <v>0.19955494445851577</v>
      </c>
    </row>
    <row r="2949" spans="1:6" ht="12.75">
      <c r="A2949" s="40" t="s">
        <v>2106</v>
      </c>
      <c r="B2949" s="31"/>
      <c r="C2949" s="31"/>
      <c r="D2949" s="31"/>
      <c r="E2949" s="17"/>
      <c r="F2949" s="14"/>
    </row>
    <row r="2950" spans="1:6" ht="12.75">
      <c r="A2950" s="8" t="s">
        <v>133</v>
      </c>
      <c r="B2950" s="37">
        <f>SUM(B2951:B2954)</f>
        <v>73200700</v>
      </c>
      <c r="C2950" s="37"/>
      <c r="D2950" s="37">
        <f>SUM(D2951:D2954)</f>
        <v>21894150</v>
      </c>
      <c r="E2950" s="39"/>
      <c r="F2950" s="10">
        <f aca="true" t="shared" si="94" ref="F2950:F2959">SUM(D2950/B2950)</f>
        <v>0.2990975496135966</v>
      </c>
    </row>
    <row r="2951" spans="1:6" ht="12.75">
      <c r="A2951" s="17" t="s">
        <v>134</v>
      </c>
      <c r="B2951" s="31">
        <v>4048500</v>
      </c>
      <c r="C2951" s="31"/>
      <c r="D2951" s="31">
        <v>1370390</v>
      </c>
      <c r="E2951" s="17"/>
      <c r="F2951" s="14">
        <f t="shared" si="94"/>
        <v>0.33849326911201677</v>
      </c>
    </row>
    <row r="2952" spans="1:6" ht="12.75">
      <c r="A2952" s="17" t="s">
        <v>135</v>
      </c>
      <c r="B2952" s="31">
        <v>12675000</v>
      </c>
      <c r="C2952" s="31"/>
      <c r="D2952" s="31">
        <v>3611420</v>
      </c>
      <c r="E2952" s="17"/>
      <c r="F2952" s="14">
        <f t="shared" si="94"/>
        <v>0.28492465483234714</v>
      </c>
    </row>
    <row r="2953" spans="1:6" ht="12.75">
      <c r="A2953" s="17" t="s">
        <v>527</v>
      </c>
      <c r="B2953" s="31">
        <v>29838400</v>
      </c>
      <c r="C2953" s="31"/>
      <c r="D2953" s="31">
        <v>9198877</v>
      </c>
      <c r="E2953" s="17"/>
      <c r="F2953" s="14">
        <f t="shared" si="94"/>
        <v>0.3082898881977586</v>
      </c>
    </row>
    <row r="2954" spans="1:6" ht="12.75">
      <c r="A2954" s="17" t="s">
        <v>136</v>
      </c>
      <c r="B2954" s="31">
        <v>26638800</v>
      </c>
      <c r="C2954" s="31"/>
      <c r="D2954" s="31">
        <v>7713463</v>
      </c>
      <c r="E2954" s="17"/>
      <c r="F2954" s="14">
        <f t="shared" si="94"/>
        <v>0.2895574500352869</v>
      </c>
    </row>
    <row r="2955" spans="1:6" ht="12.75">
      <c r="A2955" s="8" t="s">
        <v>137</v>
      </c>
      <c r="B2955" s="37">
        <f>SUM(B2956:B2961)</f>
        <v>135912500</v>
      </c>
      <c r="C2955" s="37"/>
      <c r="D2955" s="37">
        <f>SUM(D2956:D2961)</f>
        <v>47943535</v>
      </c>
      <c r="E2955" s="39"/>
      <c r="F2955" s="10">
        <f t="shared" si="94"/>
        <v>0.35275294766853676</v>
      </c>
    </row>
    <row r="2956" spans="1:6" ht="12.75">
      <c r="A2956" s="17" t="s">
        <v>138</v>
      </c>
      <c r="B2956" s="31">
        <v>15213100</v>
      </c>
      <c r="C2956" s="31"/>
      <c r="D2956" s="31">
        <v>4490651</v>
      </c>
      <c r="E2956" s="17"/>
      <c r="F2956" s="14">
        <f t="shared" si="94"/>
        <v>0.2951831645095345</v>
      </c>
    </row>
    <row r="2957" spans="1:6" ht="12.75">
      <c r="A2957" s="17" t="s">
        <v>2762</v>
      </c>
      <c r="B2957" s="31">
        <v>39275300</v>
      </c>
      <c r="C2957" s="31"/>
      <c r="D2957" s="31">
        <v>11656759</v>
      </c>
      <c r="E2957" s="17"/>
      <c r="F2957" s="14">
        <f t="shared" si="94"/>
        <v>0.29679617978729633</v>
      </c>
    </row>
    <row r="2958" spans="1:6" ht="12.75">
      <c r="A2958" s="17" t="s">
        <v>139</v>
      </c>
      <c r="B2958" s="31">
        <v>48895300</v>
      </c>
      <c r="C2958" s="31"/>
      <c r="D2958" s="31">
        <v>14294015</v>
      </c>
      <c r="E2958" s="17"/>
      <c r="F2958" s="14">
        <f t="shared" si="94"/>
        <v>0.2923392432401478</v>
      </c>
    </row>
    <row r="2959" spans="1:6" ht="12.75">
      <c r="A2959" s="17" t="s">
        <v>140</v>
      </c>
      <c r="B2959" s="31">
        <v>3780600</v>
      </c>
      <c r="C2959" s="31"/>
      <c r="D2959" s="31">
        <v>2259240</v>
      </c>
      <c r="E2959" s="17"/>
      <c r="F2959" s="14">
        <f t="shared" si="94"/>
        <v>0.5975876844945247</v>
      </c>
    </row>
    <row r="2960" spans="1:6" ht="12.75">
      <c r="A2960" s="40" t="s">
        <v>1801</v>
      </c>
      <c r="B2960" s="31"/>
      <c r="C2960" s="31"/>
      <c r="D2960" s="31"/>
      <c r="E2960" s="17"/>
      <c r="F2960" s="14"/>
    </row>
    <row r="2961" spans="1:6" ht="12.75">
      <c r="A2961" s="17" t="s">
        <v>141</v>
      </c>
      <c r="B2961" s="31">
        <v>28748200</v>
      </c>
      <c r="C2961" s="31"/>
      <c r="D2961" s="31">
        <v>15242870</v>
      </c>
      <c r="E2961" s="17"/>
      <c r="F2961" s="14">
        <f>SUM(D2961/B2961)</f>
        <v>0.530219978989989</v>
      </c>
    </row>
    <row r="2962" spans="1:6" ht="12.75">
      <c r="A2962" s="40" t="s">
        <v>1801</v>
      </c>
      <c r="B2962" s="31"/>
      <c r="C2962" s="31"/>
      <c r="D2962" s="31"/>
      <c r="E2962" s="17"/>
      <c r="F2962" s="14"/>
    </row>
    <row r="2963" spans="1:6" ht="12.75">
      <c r="A2963" s="8" t="s">
        <v>142</v>
      </c>
      <c r="B2963" s="37">
        <f>SUM(B2964:B2968)</f>
        <v>154907100</v>
      </c>
      <c r="C2963" s="37"/>
      <c r="D2963" s="37">
        <f>SUM(D2964:D2968)</f>
        <v>47860888</v>
      </c>
      <c r="E2963" s="39"/>
      <c r="F2963" s="10">
        <f aca="true" t="shared" si="95" ref="F2963:F2968">SUM(D2963/B2963)</f>
        <v>0.3089651023097069</v>
      </c>
    </row>
    <row r="2964" spans="1:6" ht="12.75">
      <c r="A2964" s="17" t="s">
        <v>143</v>
      </c>
      <c r="B2964" s="31">
        <v>25027900</v>
      </c>
      <c r="C2964" s="31"/>
      <c r="D2964" s="31">
        <v>7561444</v>
      </c>
      <c r="E2964" s="17"/>
      <c r="F2964" s="14">
        <f t="shared" si="95"/>
        <v>0.3021205934177458</v>
      </c>
    </row>
    <row r="2965" spans="1:6" ht="12.75">
      <c r="A2965" s="17" t="s">
        <v>144</v>
      </c>
      <c r="B2965" s="31">
        <v>56137600</v>
      </c>
      <c r="C2965" s="31"/>
      <c r="D2965" s="31">
        <v>17305998</v>
      </c>
      <c r="E2965" s="17"/>
      <c r="F2965" s="14">
        <f t="shared" si="95"/>
        <v>0.30827819500655534</v>
      </c>
    </row>
    <row r="2966" spans="1:6" ht="12.75">
      <c r="A2966" s="17" t="s">
        <v>145</v>
      </c>
      <c r="B2966" s="31">
        <v>21279700</v>
      </c>
      <c r="C2966" s="31"/>
      <c r="D2966" s="31">
        <v>6371297</v>
      </c>
      <c r="E2966" s="17"/>
      <c r="F2966" s="14">
        <f t="shared" si="95"/>
        <v>0.2994072754785077</v>
      </c>
    </row>
    <row r="2967" spans="1:6" ht="12.75">
      <c r="A2967" s="17" t="s">
        <v>146</v>
      </c>
      <c r="B2967" s="31">
        <v>18548700</v>
      </c>
      <c r="C2967" s="31"/>
      <c r="D2967" s="31">
        <v>6689113</v>
      </c>
      <c r="E2967" s="17"/>
      <c r="F2967" s="14">
        <f t="shared" si="95"/>
        <v>0.36062435642390034</v>
      </c>
    </row>
    <row r="2968" spans="1:6" ht="12.75">
      <c r="A2968" s="17" t="s">
        <v>147</v>
      </c>
      <c r="B2968" s="31">
        <v>33913200</v>
      </c>
      <c r="C2968" s="31"/>
      <c r="D2968" s="31">
        <v>9933036</v>
      </c>
      <c r="E2968" s="17"/>
      <c r="F2968" s="14">
        <f t="shared" si="95"/>
        <v>0.2928958635575528</v>
      </c>
    </row>
    <row r="2969" spans="1:6" ht="12.75">
      <c r="A2969" s="17"/>
      <c r="B2969" s="31"/>
      <c r="C2969" s="31"/>
      <c r="D2969" s="31"/>
      <c r="E2969" s="17"/>
      <c r="F2969" s="14"/>
    </row>
    <row r="2970" spans="1:6" ht="12.75">
      <c r="A2970" s="17"/>
      <c r="B2970" s="31"/>
      <c r="C2970" s="31"/>
      <c r="D2970" s="31"/>
      <c r="E2970" s="17"/>
      <c r="F2970" s="14"/>
    </row>
    <row r="2971" spans="1:6" ht="15.75">
      <c r="A2971" s="23" t="s">
        <v>2567</v>
      </c>
      <c r="B2971" s="37">
        <f>+B2934+B2941+B2950+B2955+B2963</f>
        <v>937997500</v>
      </c>
      <c r="C2971" s="37"/>
      <c r="D2971" s="37">
        <f>+D2934+D2941+D2950+D2955+D2963</f>
        <v>295598472</v>
      </c>
      <c r="E2971" s="39"/>
      <c r="F2971" s="10">
        <f>SUM(D2971/B2971)</f>
        <v>0.31513780367218464</v>
      </c>
    </row>
    <row r="2972" spans="1:6" ht="12.75">
      <c r="A2972" s="17"/>
      <c r="B2972" s="17"/>
      <c r="C2972" s="17"/>
      <c r="D2972" s="17"/>
      <c r="E2972" s="17"/>
      <c r="F2972" s="33"/>
    </row>
    <row r="2973" spans="1:6" ht="12.75">
      <c r="A2973" s="17"/>
      <c r="B2973" s="17"/>
      <c r="C2973" s="17"/>
      <c r="D2973" s="17"/>
      <c r="E2973" s="17"/>
      <c r="F2973" s="33"/>
    </row>
    <row r="2974" spans="1:5" ht="12.75">
      <c r="A2974" s="17" t="s">
        <v>2716</v>
      </c>
      <c r="B2974" s="17" t="s">
        <v>2717</v>
      </c>
      <c r="C2974" s="17"/>
      <c r="D2974" s="17"/>
      <c r="E2974" s="38" t="s">
        <v>2718</v>
      </c>
    </row>
    <row r="2975" spans="1:6" ht="12.75">
      <c r="A2975" s="46" t="s">
        <v>2719</v>
      </c>
      <c r="B2975" s="47"/>
      <c r="C2975" s="47"/>
      <c r="D2975" s="47"/>
      <c r="E2975" s="47"/>
      <c r="F2975" s="48"/>
    </row>
    <row r="2976" spans="1:6" ht="12.75">
      <c r="A2976" s="49"/>
      <c r="B2976" s="11"/>
      <c r="C2976" s="11"/>
      <c r="D2976" s="11"/>
      <c r="E2976" s="11"/>
      <c r="F2976" s="45"/>
    </row>
    <row r="2977" spans="1:6" ht="12.75">
      <c r="A2977" s="20" t="s">
        <v>1448</v>
      </c>
      <c r="B2977" s="5">
        <v>2002</v>
      </c>
      <c r="C2977" s="5" t="s">
        <v>1449</v>
      </c>
      <c r="D2977" s="5">
        <v>2002</v>
      </c>
      <c r="E2977" s="20"/>
      <c r="F2977" s="50"/>
    </row>
    <row r="2978" spans="1:6" ht="13.5" thickBot="1">
      <c r="A2978" s="51" t="s">
        <v>1450</v>
      </c>
      <c r="B2978" s="52" t="s">
        <v>1451</v>
      </c>
      <c r="C2978" s="51"/>
      <c r="D2978" s="51" t="s">
        <v>1452</v>
      </c>
      <c r="E2978" s="51"/>
      <c r="F2978" s="53" t="s">
        <v>1453</v>
      </c>
    </row>
    <row r="2979" spans="1:6" ht="12.75">
      <c r="A2979" s="11"/>
      <c r="B2979" s="13"/>
      <c r="C2979" s="13"/>
      <c r="D2979" s="13"/>
      <c r="E2979" s="11"/>
      <c r="F2979" s="45"/>
    </row>
    <row r="2980" spans="1:6" ht="12.75">
      <c r="A2980" s="8" t="s">
        <v>2720</v>
      </c>
      <c r="B2980" s="37">
        <f>SUM(B2981:B2986)</f>
        <v>106369200</v>
      </c>
      <c r="C2980" s="37"/>
      <c r="D2980" s="37">
        <f>SUM(D2981:D2986)</f>
        <v>32059350</v>
      </c>
      <c r="E2980" s="39"/>
      <c r="F2980" s="10">
        <f aca="true" t="shared" si="96" ref="F2980:F3004">SUM(D2980/B2980)</f>
        <v>0.301396926929976</v>
      </c>
    </row>
    <row r="2981" spans="1:6" ht="12.75">
      <c r="A2981" s="17" t="s">
        <v>2721</v>
      </c>
      <c r="B2981" s="31">
        <v>14501300</v>
      </c>
      <c r="C2981" s="31"/>
      <c r="D2981" s="31">
        <v>4175100</v>
      </c>
      <c r="E2981" s="17"/>
      <c r="F2981" s="14">
        <f t="shared" si="96"/>
        <v>0.28791211822388335</v>
      </c>
    </row>
    <row r="2982" spans="1:6" ht="12.75">
      <c r="A2982" s="17" t="s">
        <v>2722</v>
      </c>
      <c r="B2982" s="31">
        <v>14808600</v>
      </c>
      <c r="C2982" s="31"/>
      <c r="D2982" s="31">
        <v>4438350</v>
      </c>
      <c r="E2982" s="17"/>
      <c r="F2982" s="14">
        <f t="shared" si="96"/>
        <v>0.29971435517199463</v>
      </c>
    </row>
    <row r="2983" spans="1:6" ht="12.75">
      <c r="A2983" s="17" t="s">
        <v>2818</v>
      </c>
      <c r="B2983" s="31">
        <v>36696700</v>
      </c>
      <c r="C2983" s="31"/>
      <c r="D2983" s="31">
        <v>10755900</v>
      </c>
      <c r="E2983" s="17"/>
      <c r="F2983" s="14">
        <f t="shared" si="96"/>
        <v>0.2931026495570446</v>
      </c>
    </row>
    <row r="2984" spans="1:6" ht="12.75">
      <c r="A2984" s="17" t="s">
        <v>831</v>
      </c>
      <c r="B2984" s="31">
        <v>16913700</v>
      </c>
      <c r="C2984" s="31"/>
      <c r="D2984" s="31">
        <v>5821050</v>
      </c>
      <c r="E2984" s="17"/>
      <c r="F2984" s="14">
        <f t="shared" si="96"/>
        <v>0.34416183330672767</v>
      </c>
    </row>
    <row r="2985" spans="1:6" ht="12.75">
      <c r="A2985" s="17" t="s">
        <v>2723</v>
      </c>
      <c r="B2985" s="31">
        <v>20865300</v>
      </c>
      <c r="C2985" s="31"/>
      <c r="D2985" s="31">
        <v>6039300</v>
      </c>
      <c r="E2985" s="17"/>
      <c r="F2985" s="14">
        <f t="shared" si="96"/>
        <v>0.2894422797659272</v>
      </c>
    </row>
    <row r="2986" spans="1:6" ht="12.75">
      <c r="A2986" s="17" t="s">
        <v>2724</v>
      </c>
      <c r="B2986" s="31">
        <v>2583600</v>
      </c>
      <c r="C2986" s="31"/>
      <c r="D2986" s="31">
        <v>829650</v>
      </c>
      <c r="E2986" s="17"/>
      <c r="F2986" s="14">
        <f t="shared" si="96"/>
        <v>0.3211216906641895</v>
      </c>
    </row>
    <row r="2987" spans="1:6" ht="12.75">
      <c r="A2987" s="8" t="s">
        <v>2725</v>
      </c>
      <c r="B2987" s="37">
        <f>SUM(B2988:B2989)</f>
        <v>111442600</v>
      </c>
      <c r="C2987" s="37"/>
      <c r="D2987" s="37">
        <f>SUM(D2988:D2989)</f>
        <v>52123700</v>
      </c>
      <c r="E2987" s="39"/>
      <c r="F2987" s="10">
        <f t="shared" si="96"/>
        <v>0.46771791038615396</v>
      </c>
    </row>
    <row r="2988" spans="1:6" ht="12.75">
      <c r="A2988" s="17" t="s">
        <v>2726</v>
      </c>
      <c r="B2988" s="31">
        <v>84821300</v>
      </c>
      <c r="C2988" s="31"/>
      <c r="D2988" s="31">
        <v>40126950</v>
      </c>
      <c r="E2988" s="17"/>
      <c r="F2988" s="14">
        <f t="shared" si="96"/>
        <v>0.4730763381367652</v>
      </c>
    </row>
    <row r="2989" spans="1:6" ht="12.75">
      <c r="A2989" s="17" t="s">
        <v>2727</v>
      </c>
      <c r="B2989" s="31">
        <v>26621300</v>
      </c>
      <c r="C2989" s="31"/>
      <c r="D2989" s="31">
        <v>11996750</v>
      </c>
      <c r="E2989" s="17"/>
      <c r="F2989" s="14">
        <f t="shared" si="96"/>
        <v>0.45064478443952777</v>
      </c>
    </row>
    <row r="2990" spans="1:6" ht="12.75">
      <c r="A2990" s="8" t="s">
        <v>2728</v>
      </c>
      <c r="B2990" s="37">
        <f>SUM(B2991:B2993)</f>
        <v>295783600</v>
      </c>
      <c r="C2990" s="37"/>
      <c r="D2990" s="37">
        <f>SUM(D2991:D2993)</f>
        <v>98893550</v>
      </c>
      <c r="E2990" s="39"/>
      <c r="F2990" s="10">
        <f t="shared" si="96"/>
        <v>0.33434426384694754</v>
      </c>
    </row>
    <row r="2991" spans="1:6" ht="12.75">
      <c r="A2991" s="17" t="s">
        <v>2729</v>
      </c>
      <c r="B2991" s="31">
        <v>101218700</v>
      </c>
      <c r="C2991" s="31"/>
      <c r="D2991" s="31">
        <v>39394250</v>
      </c>
      <c r="E2991" s="17"/>
      <c r="F2991" s="14">
        <f t="shared" si="96"/>
        <v>0.3891993277921965</v>
      </c>
    </row>
    <row r="2992" spans="1:6" ht="12.75">
      <c r="A2992" s="17" t="s">
        <v>2730</v>
      </c>
      <c r="B2992" s="31">
        <v>159023100</v>
      </c>
      <c r="C2992" s="31"/>
      <c r="D2992" s="31">
        <v>48708050</v>
      </c>
      <c r="E2992" s="17"/>
      <c r="F2992" s="14">
        <f t="shared" si="96"/>
        <v>0.30629543758108096</v>
      </c>
    </row>
    <row r="2993" spans="1:6" ht="12.75">
      <c r="A2993" s="17" t="s">
        <v>2731</v>
      </c>
      <c r="B2993" s="31">
        <v>35541800</v>
      </c>
      <c r="C2993" s="31"/>
      <c r="D2993" s="31">
        <v>10791250</v>
      </c>
      <c r="E2993" s="17"/>
      <c r="F2993" s="14">
        <f t="shared" si="96"/>
        <v>0.30362136976742876</v>
      </c>
    </row>
    <row r="2994" spans="1:6" ht="12.75">
      <c r="A2994" s="8" t="s">
        <v>2732</v>
      </c>
      <c r="B2994" s="37">
        <f>SUM(B2995:B2999)</f>
        <v>539687100</v>
      </c>
      <c r="C2994" s="37"/>
      <c r="D2994" s="37">
        <f>SUM(D2995:D2999)</f>
        <v>157704900</v>
      </c>
      <c r="E2994" s="39"/>
      <c r="F2994" s="10">
        <f t="shared" si="96"/>
        <v>0.29221543372076153</v>
      </c>
    </row>
    <row r="2995" spans="1:6" ht="12.75">
      <c r="A2995" s="17" t="s">
        <v>2733</v>
      </c>
      <c r="B2995" s="31">
        <v>154720400</v>
      </c>
      <c r="C2995" s="31"/>
      <c r="D2995" s="31">
        <v>47869300</v>
      </c>
      <c r="E2995" s="17"/>
      <c r="F2995" s="14">
        <f t="shared" si="96"/>
        <v>0.3093922973311858</v>
      </c>
    </row>
    <row r="2996" spans="1:6" ht="12.75">
      <c r="A2996" s="17" t="s">
        <v>2762</v>
      </c>
      <c r="B2996" s="31">
        <v>46369300</v>
      </c>
      <c r="C2996" s="31"/>
      <c r="D2996" s="31">
        <v>11741400</v>
      </c>
      <c r="E2996" s="17"/>
      <c r="F2996" s="14">
        <f t="shared" si="96"/>
        <v>0.25321495040899905</v>
      </c>
    </row>
    <row r="2997" spans="1:6" ht="12.75">
      <c r="A2997" s="17" t="s">
        <v>1642</v>
      </c>
      <c r="B2997" s="31">
        <v>175426100</v>
      </c>
      <c r="C2997" s="31"/>
      <c r="D2997" s="31">
        <v>47933750</v>
      </c>
      <c r="E2997" s="17"/>
      <c r="F2997" s="14">
        <f t="shared" si="96"/>
        <v>0.2732418380161219</v>
      </c>
    </row>
    <row r="2998" spans="1:6" ht="12.75">
      <c r="A2998" s="17" t="s">
        <v>2080</v>
      </c>
      <c r="B2998" s="31">
        <v>139024400</v>
      </c>
      <c r="C2998" s="31"/>
      <c r="D2998" s="31">
        <v>44333400</v>
      </c>
      <c r="E2998" s="17"/>
      <c r="F2998" s="14">
        <f t="shared" si="96"/>
        <v>0.3188893460428529</v>
      </c>
    </row>
    <row r="2999" spans="1:6" ht="12.75">
      <c r="A2999" s="17" t="s">
        <v>2734</v>
      </c>
      <c r="B2999" s="31">
        <v>24146900</v>
      </c>
      <c r="C2999" s="31"/>
      <c r="D2999" s="31">
        <v>5827050</v>
      </c>
      <c r="E2999" s="17"/>
      <c r="F2999" s="14">
        <f t="shared" si="96"/>
        <v>0.24131669075533504</v>
      </c>
    </row>
    <row r="3000" spans="1:6" ht="12.75">
      <c r="A3000" s="8" t="s">
        <v>2735</v>
      </c>
      <c r="B3000" s="37">
        <v>715495800</v>
      </c>
      <c r="C3000" s="37"/>
      <c r="D3000" s="37">
        <v>230311550</v>
      </c>
      <c r="E3000" s="39"/>
      <c r="F3000" s="10">
        <f t="shared" si="96"/>
        <v>0.32189084827611847</v>
      </c>
    </row>
    <row r="3001" spans="1:6" ht="12.75">
      <c r="A3001" s="8" t="s">
        <v>2736</v>
      </c>
      <c r="B3001" s="37">
        <f>SUM(B3002:B3006)</f>
        <v>148695000</v>
      </c>
      <c r="C3001" s="37"/>
      <c r="D3001" s="37">
        <f>SUM(D3002:D3006)</f>
        <v>55419250</v>
      </c>
      <c r="E3001" s="39"/>
      <c r="F3001" s="10">
        <f t="shared" si="96"/>
        <v>0.37270419314704595</v>
      </c>
    </row>
    <row r="3002" spans="1:6" ht="12.75">
      <c r="A3002" s="17" t="s">
        <v>2697</v>
      </c>
      <c r="B3002" s="31">
        <v>36606900</v>
      </c>
      <c r="C3002" s="31"/>
      <c r="D3002" s="31">
        <v>10163400</v>
      </c>
      <c r="E3002" s="17"/>
      <c r="F3002" s="14">
        <f t="shared" si="96"/>
        <v>0.27763618334248463</v>
      </c>
    </row>
    <row r="3003" spans="1:6" ht="12.75">
      <c r="A3003" s="17" t="s">
        <v>2737</v>
      </c>
      <c r="B3003" s="31">
        <v>13520800</v>
      </c>
      <c r="C3003" s="31"/>
      <c r="D3003" s="31">
        <v>4551800</v>
      </c>
      <c r="E3003" s="17"/>
      <c r="F3003" s="14">
        <f t="shared" si="96"/>
        <v>0.33665167741553753</v>
      </c>
    </row>
    <row r="3004" spans="1:6" ht="12.75">
      <c r="A3004" s="17" t="s">
        <v>2738</v>
      </c>
      <c r="B3004" s="31">
        <v>82470500</v>
      </c>
      <c r="C3004" s="31"/>
      <c r="D3004" s="31">
        <v>33941550</v>
      </c>
      <c r="E3004" s="17"/>
      <c r="F3004" s="14">
        <f t="shared" si="96"/>
        <v>0.4115598911125796</v>
      </c>
    </row>
    <row r="3005" spans="1:6" ht="12.75">
      <c r="A3005" s="40" t="s">
        <v>2895</v>
      </c>
      <c r="B3005" s="31"/>
      <c r="C3005" s="31"/>
      <c r="D3005" s="31"/>
      <c r="E3005" s="17"/>
      <c r="F3005" s="14"/>
    </row>
    <row r="3006" spans="1:6" ht="12.75">
      <c r="A3006" s="17" t="s">
        <v>2739</v>
      </c>
      <c r="B3006" s="31">
        <v>16096800</v>
      </c>
      <c r="C3006" s="31"/>
      <c r="D3006" s="31">
        <v>6762500</v>
      </c>
      <c r="E3006" s="17"/>
      <c r="F3006" s="14">
        <f>SUM(D3006/B3006)</f>
        <v>0.42011455693057004</v>
      </c>
    </row>
    <row r="3007" spans="1:6" ht="12.75">
      <c r="A3007" s="40" t="s">
        <v>2895</v>
      </c>
      <c r="B3007" s="31"/>
      <c r="C3007" s="31"/>
      <c r="D3007" s="31"/>
      <c r="E3007" s="17"/>
      <c r="F3007" s="14"/>
    </row>
    <row r="3008" spans="1:6" ht="12.75">
      <c r="A3008" s="8" t="s">
        <v>2740</v>
      </c>
      <c r="B3008" s="37">
        <f>SUM(B3009:B3019)</f>
        <v>251586600</v>
      </c>
      <c r="C3008" s="37"/>
      <c r="D3008" s="37">
        <f>SUM(D3009:D3019)</f>
        <v>71177000</v>
      </c>
      <c r="E3008" s="39"/>
      <c r="F3008" s="10">
        <f aca="true" t="shared" si="97" ref="F3008:F3025">SUM(D3008/B3008)</f>
        <v>0.28291252395795324</v>
      </c>
    </row>
    <row r="3009" spans="1:6" ht="12.75">
      <c r="A3009" s="17" t="s">
        <v>430</v>
      </c>
      <c r="B3009" s="31">
        <v>26468700</v>
      </c>
      <c r="C3009" s="31"/>
      <c r="D3009" s="31">
        <v>7626650</v>
      </c>
      <c r="E3009" s="17"/>
      <c r="F3009" s="14">
        <f t="shared" si="97"/>
        <v>0.28813844276447276</v>
      </c>
    </row>
    <row r="3010" spans="1:6" ht="12.75">
      <c r="A3010" s="17" t="s">
        <v>2741</v>
      </c>
      <c r="B3010" s="31">
        <v>3119600</v>
      </c>
      <c r="C3010" s="31"/>
      <c r="D3010" s="31">
        <v>1349250</v>
      </c>
      <c r="E3010" s="17"/>
      <c r="F3010" s="14">
        <f t="shared" si="97"/>
        <v>0.4325073727400949</v>
      </c>
    </row>
    <row r="3011" spans="1:6" ht="12.75">
      <c r="A3011" s="17" t="s">
        <v>458</v>
      </c>
      <c r="B3011" s="31">
        <v>58994500</v>
      </c>
      <c r="C3011" s="31"/>
      <c r="D3011" s="31">
        <v>14826100</v>
      </c>
      <c r="E3011" s="17"/>
      <c r="F3011" s="14">
        <f t="shared" si="97"/>
        <v>0.25131325801557775</v>
      </c>
    </row>
    <row r="3012" spans="1:6" ht="12.75">
      <c r="A3012" s="17" t="s">
        <v>24</v>
      </c>
      <c r="B3012" s="31">
        <v>19372700</v>
      </c>
      <c r="C3012" s="31"/>
      <c r="D3012" s="31">
        <v>5132400</v>
      </c>
      <c r="E3012" s="17"/>
      <c r="F3012" s="14">
        <f t="shared" si="97"/>
        <v>0.26492951421330013</v>
      </c>
    </row>
    <row r="3013" spans="1:6" ht="12.75">
      <c r="A3013" s="17" t="s">
        <v>83</v>
      </c>
      <c r="B3013" s="31">
        <v>19869400</v>
      </c>
      <c r="C3013" s="31"/>
      <c r="D3013" s="31">
        <v>5526600</v>
      </c>
      <c r="E3013" s="17"/>
      <c r="F3013" s="14">
        <f t="shared" si="97"/>
        <v>0.2781462953083636</v>
      </c>
    </row>
    <row r="3014" spans="1:6" ht="12.75">
      <c r="A3014" s="17" t="s">
        <v>2742</v>
      </c>
      <c r="B3014" s="31">
        <v>3343700</v>
      </c>
      <c r="C3014" s="31"/>
      <c r="D3014" s="31">
        <v>1237050</v>
      </c>
      <c r="E3014" s="17"/>
      <c r="F3014" s="14">
        <f t="shared" si="97"/>
        <v>0.3699644106827766</v>
      </c>
    </row>
    <row r="3015" spans="1:6" ht="12.75">
      <c r="A3015" s="17" t="s">
        <v>2743</v>
      </c>
      <c r="B3015" s="31">
        <v>15016800</v>
      </c>
      <c r="C3015" s="31"/>
      <c r="D3015" s="31">
        <v>4862100</v>
      </c>
      <c r="E3015" s="17"/>
      <c r="F3015" s="14">
        <f t="shared" si="97"/>
        <v>0.3237773693463321</v>
      </c>
    </row>
    <row r="3016" spans="1:6" ht="12.75">
      <c r="A3016" s="17" t="s">
        <v>2744</v>
      </c>
      <c r="B3016" s="31">
        <v>21273800</v>
      </c>
      <c r="C3016" s="31"/>
      <c r="D3016" s="31">
        <v>7020550</v>
      </c>
      <c r="E3016" s="17"/>
      <c r="F3016" s="14">
        <f t="shared" si="97"/>
        <v>0.3300092132106159</v>
      </c>
    </row>
    <row r="3017" spans="1:6" ht="12.75">
      <c r="A3017" s="17" t="s">
        <v>2745</v>
      </c>
      <c r="B3017" s="31">
        <v>31997000</v>
      </c>
      <c r="C3017" s="31"/>
      <c r="D3017" s="31">
        <v>9492450</v>
      </c>
      <c r="E3017" s="17"/>
      <c r="F3017" s="14">
        <f t="shared" si="97"/>
        <v>0.2966668750195331</v>
      </c>
    </row>
    <row r="3018" spans="1:6" ht="12.75">
      <c r="A3018" s="17" t="s">
        <v>173</v>
      </c>
      <c r="B3018" s="31">
        <v>21594500</v>
      </c>
      <c r="C3018" s="31"/>
      <c r="D3018" s="31">
        <v>6730100</v>
      </c>
      <c r="E3018" s="17"/>
      <c r="F3018" s="14">
        <f t="shared" si="97"/>
        <v>0.3116580610803677</v>
      </c>
    </row>
    <row r="3019" spans="1:6" ht="12.75">
      <c r="A3019" s="17" t="s">
        <v>477</v>
      </c>
      <c r="B3019" s="31">
        <v>30535900</v>
      </c>
      <c r="C3019" s="31"/>
      <c r="D3019" s="31">
        <v>7373750</v>
      </c>
      <c r="E3019" s="17"/>
      <c r="F3019" s="14">
        <f t="shared" si="97"/>
        <v>0.2414780635252277</v>
      </c>
    </row>
    <row r="3020" spans="1:6" ht="12.75">
      <c r="A3020" s="8" t="s">
        <v>174</v>
      </c>
      <c r="B3020" s="37">
        <f>SUM(B3021:B3025)</f>
        <v>289467600</v>
      </c>
      <c r="C3020" s="37"/>
      <c r="D3020" s="37">
        <f>SUM(D3021:D3025)</f>
        <v>83628350</v>
      </c>
      <c r="E3020" s="39"/>
      <c r="F3020" s="10">
        <f t="shared" si="97"/>
        <v>0.28890400860061716</v>
      </c>
    </row>
    <row r="3021" spans="1:6" ht="12.75">
      <c r="A3021" s="17" t="s">
        <v>175</v>
      </c>
      <c r="B3021" s="31">
        <v>85589700</v>
      </c>
      <c r="C3021" s="31"/>
      <c r="D3021" s="31">
        <v>22655900</v>
      </c>
      <c r="E3021" s="17"/>
      <c r="F3021" s="14">
        <f t="shared" si="97"/>
        <v>0.2647035799868442</v>
      </c>
    </row>
    <row r="3022" spans="1:6" ht="12.75">
      <c r="A3022" s="17" t="s">
        <v>176</v>
      </c>
      <c r="B3022" s="31">
        <v>56747300</v>
      </c>
      <c r="C3022" s="31"/>
      <c r="D3022" s="31">
        <v>17416150</v>
      </c>
      <c r="E3022" s="17"/>
      <c r="F3022" s="14">
        <f t="shared" si="97"/>
        <v>0.306907112761312</v>
      </c>
    </row>
    <row r="3023" spans="1:6" ht="12.75">
      <c r="A3023" s="17" t="s">
        <v>177</v>
      </c>
      <c r="B3023" s="31">
        <v>34719600</v>
      </c>
      <c r="C3023" s="31"/>
      <c r="D3023" s="31">
        <v>11011950</v>
      </c>
      <c r="E3023" s="17"/>
      <c r="F3023" s="14">
        <f t="shared" si="97"/>
        <v>0.3171681125358587</v>
      </c>
    </row>
    <row r="3024" spans="1:6" ht="12.75">
      <c r="A3024" s="17" t="s">
        <v>2846</v>
      </c>
      <c r="B3024" s="31">
        <v>58336100</v>
      </c>
      <c r="C3024" s="31"/>
      <c r="D3024" s="31">
        <v>15049800</v>
      </c>
      <c r="E3024" s="17"/>
      <c r="F3024" s="14">
        <f t="shared" si="97"/>
        <v>0.257984335600083</v>
      </c>
    </row>
    <row r="3025" spans="1:6" ht="12.75">
      <c r="A3025" s="17" t="s">
        <v>178</v>
      </c>
      <c r="B3025" s="31">
        <v>54074900</v>
      </c>
      <c r="C3025" s="31"/>
      <c r="D3025" s="31">
        <v>17494550</v>
      </c>
      <c r="E3025" s="17"/>
      <c r="F3025" s="14">
        <f t="shared" si="97"/>
        <v>0.32352440781212727</v>
      </c>
    </row>
    <row r="3027" spans="1:6" ht="12.75">
      <c r="A3027" s="46" t="s">
        <v>2719</v>
      </c>
      <c r="B3027" s="47"/>
      <c r="C3027" s="47"/>
      <c r="D3027" s="47"/>
      <c r="E3027" s="47"/>
      <c r="F3027" s="48"/>
    </row>
    <row r="3028" spans="1:6" ht="12.75">
      <c r="A3028" s="49"/>
      <c r="B3028" s="11"/>
      <c r="C3028" s="11"/>
      <c r="D3028" s="11"/>
      <c r="E3028" s="11"/>
      <c r="F3028" s="45"/>
    </row>
    <row r="3029" spans="1:6" ht="12.75">
      <c r="A3029" s="20" t="s">
        <v>1448</v>
      </c>
      <c r="B3029" s="5">
        <v>2002</v>
      </c>
      <c r="C3029" s="5" t="s">
        <v>1449</v>
      </c>
      <c r="D3029" s="5">
        <v>2002</v>
      </c>
      <c r="E3029" s="20"/>
      <c r="F3029" s="50"/>
    </row>
    <row r="3030" spans="1:6" ht="13.5" thickBot="1">
      <c r="A3030" s="51" t="s">
        <v>1450</v>
      </c>
      <c r="B3030" s="52" t="s">
        <v>1451</v>
      </c>
      <c r="C3030" s="51"/>
      <c r="D3030" s="51" t="s">
        <v>1452</v>
      </c>
      <c r="E3030" s="51"/>
      <c r="F3030" s="53" t="s">
        <v>1453</v>
      </c>
    </row>
    <row r="3031" spans="1:6" ht="12.75">
      <c r="A3031" s="11"/>
      <c r="B3031" s="13"/>
      <c r="C3031" s="13"/>
      <c r="D3031" s="13"/>
      <c r="E3031" s="11"/>
      <c r="F3031" s="45"/>
    </row>
    <row r="3032" spans="1:6" ht="12.75">
      <c r="A3032" s="8" t="s">
        <v>179</v>
      </c>
      <c r="B3032" s="37">
        <f>SUM(B3033:B3036)</f>
        <v>230605400</v>
      </c>
      <c r="C3032" s="37"/>
      <c r="D3032" s="37">
        <f>SUM(D3033:D3036)</f>
        <v>77926350</v>
      </c>
      <c r="E3032" s="39"/>
      <c r="F3032" s="10">
        <f aca="true" t="shared" si="98" ref="F3032:F3045">SUM(D3032/B3032)</f>
        <v>0.3379207512053057</v>
      </c>
    </row>
    <row r="3033" spans="1:6" ht="12.75">
      <c r="A3033" s="17" t="s">
        <v>1437</v>
      </c>
      <c r="B3033" s="31">
        <v>64693300</v>
      </c>
      <c r="C3033" s="31"/>
      <c r="D3033" s="31">
        <v>18753700</v>
      </c>
      <c r="E3033" s="17"/>
      <c r="F3033" s="14">
        <f t="shared" si="98"/>
        <v>0.2898862787954858</v>
      </c>
    </row>
    <row r="3034" spans="1:6" ht="12.75">
      <c r="A3034" s="17" t="s">
        <v>180</v>
      </c>
      <c r="B3034" s="31">
        <v>8692200</v>
      </c>
      <c r="C3034" s="31"/>
      <c r="D3034" s="31">
        <v>3350000</v>
      </c>
      <c r="E3034" s="17"/>
      <c r="F3034" s="14">
        <f t="shared" si="98"/>
        <v>0.3854030049929822</v>
      </c>
    </row>
    <row r="3035" spans="1:6" ht="12.75">
      <c r="A3035" s="17" t="s">
        <v>181</v>
      </c>
      <c r="B3035" s="31">
        <v>81754500</v>
      </c>
      <c r="C3035" s="31"/>
      <c r="D3035" s="31">
        <v>33282600</v>
      </c>
      <c r="E3035" s="17"/>
      <c r="F3035" s="14">
        <f t="shared" si="98"/>
        <v>0.40710419609929727</v>
      </c>
    </row>
    <row r="3036" spans="1:6" ht="12.75">
      <c r="A3036" s="17" t="s">
        <v>182</v>
      </c>
      <c r="B3036" s="31">
        <v>75465400</v>
      </c>
      <c r="C3036" s="17"/>
      <c r="D3036" s="31">
        <v>22540050</v>
      </c>
      <c r="E3036" s="17"/>
      <c r="F3036" s="14">
        <f t="shared" si="98"/>
        <v>0.2986805873950181</v>
      </c>
    </row>
    <row r="3037" spans="1:6" ht="12.75">
      <c r="A3037" s="8" t="s">
        <v>183</v>
      </c>
      <c r="B3037" s="37">
        <v>267622200</v>
      </c>
      <c r="C3037" s="37"/>
      <c r="D3037" s="37">
        <v>111419750</v>
      </c>
      <c r="E3037" s="39"/>
      <c r="F3037" s="10">
        <f t="shared" si="98"/>
        <v>0.4163322400010164</v>
      </c>
    </row>
    <row r="3038" spans="1:6" ht="12.75">
      <c r="A3038" s="8" t="s">
        <v>184</v>
      </c>
      <c r="B3038" s="37">
        <f>SUM(B3039:B3041)</f>
        <v>209239300</v>
      </c>
      <c r="C3038" s="37"/>
      <c r="D3038" s="37">
        <f>SUM(D3039:D3041)</f>
        <v>63120700</v>
      </c>
      <c r="E3038" s="39"/>
      <c r="F3038" s="10">
        <f t="shared" si="98"/>
        <v>0.3016675165707398</v>
      </c>
    </row>
    <row r="3039" spans="1:6" ht="12.75">
      <c r="A3039" s="17" t="s">
        <v>185</v>
      </c>
      <c r="B3039" s="31">
        <v>18823500</v>
      </c>
      <c r="C3039" s="31"/>
      <c r="D3039" s="31">
        <v>5987450</v>
      </c>
      <c r="E3039" s="14"/>
      <c r="F3039" s="14">
        <f t="shared" si="98"/>
        <v>0.3180837782559035</v>
      </c>
    </row>
    <row r="3040" spans="1:6" ht="12.75">
      <c r="A3040" s="17" t="s">
        <v>186</v>
      </c>
      <c r="B3040" s="31">
        <v>98463800</v>
      </c>
      <c r="C3040" s="31"/>
      <c r="D3040" s="31">
        <v>31143550</v>
      </c>
      <c r="E3040" s="14"/>
      <c r="F3040" s="14">
        <f t="shared" si="98"/>
        <v>0.3162944148001601</v>
      </c>
    </row>
    <row r="3041" spans="1:6" ht="12.75">
      <c r="A3041" s="17" t="s">
        <v>187</v>
      </c>
      <c r="B3041" s="31">
        <v>91952000</v>
      </c>
      <c r="C3041" s="31"/>
      <c r="D3041" s="31">
        <v>25989700</v>
      </c>
      <c r="E3041" s="14"/>
      <c r="F3041" s="14">
        <f t="shared" si="98"/>
        <v>0.2826442056725248</v>
      </c>
    </row>
    <row r="3042" spans="1:6" ht="12.75">
      <c r="A3042" s="8" t="s">
        <v>188</v>
      </c>
      <c r="B3042" s="37">
        <f>SUM(B3043:B3045)</f>
        <v>222450300</v>
      </c>
      <c r="C3042" s="37"/>
      <c r="D3042" s="37">
        <f>SUM(D3043:D3045)</f>
        <v>69604500</v>
      </c>
      <c r="E3042" s="39"/>
      <c r="F3042" s="10">
        <f t="shared" si="98"/>
        <v>0.3128991060025543</v>
      </c>
    </row>
    <row r="3043" spans="1:6" ht="12.75">
      <c r="A3043" s="17" t="s">
        <v>189</v>
      </c>
      <c r="B3043" s="31">
        <v>59603600</v>
      </c>
      <c r="C3043" s="31"/>
      <c r="D3043" s="31">
        <v>18808000</v>
      </c>
      <c r="E3043" s="14"/>
      <c r="F3043" s="14">
        <f t="shared" si="98"/>
        <v>0.3155514096463972</v>
      </c>
    </row>
    <row r="3044" spans="1:6" ht="12.75">
      <c r="A3044" s="17" t="s">
        <v>758</v>
      </c>
      <c r="B3044" s="31">
        <v>136624700</v>
      </c>
      <c r="C3044" s="31"/>
      <c r="D3044" s="31">
        <v>41416000</v>
      </c>
      <c r="E3044" s="14"/>
      <c r="F3044" s="14">
        <f t="shared" si="98"/>
        <v>0.3031369876749958</v>
      </c>
    </row>
    <row r="3045" spans="1:6" ht="12.75">
      <c r="A3045" s="17" t="s">
        <v>190</v>
      </c>
      <c r="B3045" s="31">
        <v>26222000</v>
      </c>
      <c r="C3045" s="31"/>
      <c r="D3045" s="31">
        <v>9380500</v>
      </c>
      <c r="E3045" s="14"/>
      <c r="F3045" s="14">
        <f t="shared" si="98"/>
        <v>0.3577339638471512</v>
      </c>
    </row>
    <row r="3046" spans="1:6" ht="12.75">
      <c r="A3046" s="17"/>
      <c r="B3046" s="17"/>
      <c r="C3046" s="17"/>
      <c r="D3046" s="17"/>
      <c r="E3046" s="14"/>
      <c r="F3046" s="14"/>
    </row>
    <row r="3047" spans="1:6" ht="12.75">
      <c r="A3047" s="17"/>
      <c r="B3047" s="17"/>
      <c r="C3047" s="17"/>
      <c r="D3047" s="17"/>
      <c r="E3047" s="14"/>
      <c r="F3047" s="14"/>
    </row>
    <row r="3048" spans="1:6" ht="15.75">
      <c r="A3048" s="23" t="s">
        <v>2567</v>
      </c>
      <c r="B3048" s="37">
        <f>+B2980+B2987+B2990+B2994+B3000+B3001+B3008+B3020+B3032+B3037+B3038+B3042</f>
        <v>3388444700</v>
      </c>
      <c r="C3048" s="37"/>
      <c r="D3048" s="37">
        <f>+D2980+D2987+D2990+D2994+D3000+D3001+D3008+D3020+D3032+D3037+D3038+D3042</f>
        <v>1103388950</v>
      </c>
      <c r="E3048" s="39"/>
      <c r="F3048" s="10">
        <f>SUM(D3048/B3048)</f>
        <v>0.32563286336058545</v>
      </c>
    </row>
    <row r="3049" spans="1:6" ht="15.75">
      <c r="A3049" s="23"/>
      <c r="B3049" s="65"/>
      <c r="C3049" s="65"/>
      <c r="D3049" s="65"/>
      <c r="E3049" s="14"/>
      <c r="F3049" s="14"/>
    </row>
    <row r="3050" spans="1:6" ht="15.75">
      <c r="A3050" s="23"/>
      <c r="B3050" s="65"/>
      <c r="C3050" s="65"/>
      <c r="D3050" s="65"/>
      <c r="E3050" s="62"/>
      <c r="F3050" s="90"/>
    </row>
    <row r="3051" spans="1:6" ht="15.75">
      <c r="A3051" s="23"/>
      <c r="B3051" s="65"/>
      <c r="C3051" s="65"/>
      <c r="D3051" s="65"/>
      <c r="E3051" s="62"/>
      <c r="F3051" s="90"/>
    </row>
    <row r="3054" spans="1:5" ht="12.75">
      <c r="A3054" s="17" t="s">
        <v>191</v>
      </c>
      <c r="B3054" s="17" t="s">
        <v>192</v>
      </c>
      <c r="C3054" s="17"/>
      <c r="D3054" s="17"/>
      <c r="E3054" s="38" t="s">
        <v>193</v>
      </c>
    </row>
    <row r="3055" spans="1:5" ht="12.75">
      <c r="A3055" s="17" t="s">
        <v>194</v>
      </c>
      <c r="B3055" s="17" t="s">
        <v>195</v>
      </c>
      <c r="C3055" s="17"/>
      <c r="D3055" s="17"/>
      <c r="E3055" s="38" t="s">
        <v>2707</v>
      </c>
    </row>
    <row r="3056" spans="1:6" ht="12.75">
      <c r="A3056" s="46" t="s">
        <v>196</v>
      </c>
      <c r="B3056" s="47"/>
      <c r="C3056" s="47"/>
      <c r="D3056" s="47"/>
      <c r="E3056" s="47"/>
      <c r="F3056" s="48"/>
    </row>
    <row r="3057" spans="1:6" ht="12.75">
      <c r="A3057" s="49"/>
      <c r="B3057" s="11"/>
      <c r="C3057" s="11"/>
      <c r="D3057" s="11"/>
      <c r="E3057" s="11"/>
      <c r="F3057" s="45"/>
    </row>
    <row r="3058" spans="1:6" ht="12.75">
      <c r="A3058" s="20" t="s">
        <v>1448</v>
      </c>
      <c r="B3058" s="5">
        <v>2002</v>
      </c>
      <c r="C3058" s="5" t="s">
        <v>1449</v>
      </c>
      <c r="D3058" s="5">
        <v>2002</v>
      </c>
      <c r="E3058" s="20"/>
      <c r="F3058" s="50"/>
    </row>
    <row r="3059" spans="1:6" ht="13.5" thickBot="1">
      <c r="A3059" s="51" t="s">
        <v>1450</v>
      </c>
      <c r="B3059" s="52" t="s">
        <v>1451</v>
      </c>
      <c r="C3059" s="51"/>
      <c r="D3059" s="51" t="s">
        <v>1452</v>
      </c>
      <c r="E3059" s="51"/>
      <c r="F3059" s="53" t="s">
        <v>1453</v>
      </c>
    </row>
    <row r="3060" spans="1:6" ht="12.75">
      <c r="A3060" s="11"/>
      <c r="B3060" s="13"/>
      <c r="C3060" s="13"/>
      <c r="D3060" s="13"/>
      <c r="E3060" s="11"/>
      <c r="F3060" s="45"/>
    </row>
    <row r="3061" spans="1:6" ht="12.75">
      <c r="A3061" s="8" t="s">
        <v>197</v>
      </c>
      <c r="B3061" s="37">
        <f>SUM(B3062:B3074)</f>
        <v>1106628200</v>
      </c>
      <c r="C3061" s="37"/>
      <c r="D3061" s="37">
        <f>SUM(D3062:D3074)</f>
        <v>726055920</v>
      </c>
      <c r="E3061" s="39"/>
      <c r="F3061" s="10">
        <f aca="true" t="shared" si="99" ref="F3061:F3074">SUM(D3061/B3061)</f>
        <v>0.6560974318203711</v>
      </c>
    </row>
    <row r="3062" spans="1:6" ht="12.75">
      <c r="A3062" s="17" t="s">
        <v>198</v>
      </c>
      <c r="B3062" s="31">
        <v>112011400</v>
      </c>
      <c r="C3062" s="31"/>
      <c r="D3062" s="31">
        <v>76250730</v>
      </c>
      <c r="E3062" s="17"/>
      <c r="F3062" s="14">
        <f t="shared" si="99"/>
        <v>0.6807407995971838</v>
      </c>
    </row>
    <row r="3063" spans="1:6" ht="12.75">
      <c r="A3063" s="17" t="s">
        <v>2785</v>
      </c>
      <c r="B3063" s="31">
        <v>32012500</v>
      </c>
      <c r="C3063" s="31"/>
      <c r="D3063" s="31">
        <v>22584060</v>
      </c>
      <c r="E3063" s="17"/>
      <c r="F3063" s="14">
        <f t="shared" si="99"/>
        <v>0.7054762983209684</v>
      </c>
    </row>
    <row r="3064" spans="1:6" ht="12.75">
      <c r="A3064" s="17" t="s">
        <v>91</v>
      </c>
      <c r="B3064" s="31">
        <v>116803100</v>
      </c>
      <c r="C3064" s="31"/>
      <c r="D3064" s="31">
        <v>73695970</v>
      </c>
      <c r="E3064" s="17"/>
      <c r="F3064" s="14">
        <f t="shared" si="99"/>
        <v>0.6309419013707684</v>
      </c>
    </row>
    <row r="3065" spans="1:6" ht="12.75">
      <c r="A3065" s="17" t="s">
        <v>2786</v>
      </c>
      <c r="B3065" s="31">
        <v>45970500</v>
      </c>
      <c r="C3065" s="31"/>
      <c r="D3065" s="31">
        <v>28556055</v>
      </c>
      <c r="E3065" s="17"/>
      <c r="F3065" s="14">
        <f t="shared" si="99"/>
        <v>0.6211821711749926</v>
      </c>
    </row>
    <row r="3066" spans="1:6" ht="12.75">
      <c r="A3066" s="17" t="s">
        <v>1756</v>
      </c>
      <c r="B3066" s="31">
        <v>71756600</v>
      </c>
      <c r="C3066" s="31"/>
      <c r="D3066" s="31">
        <v>50695935</v>
      </c>
      <c r="E3066" s="17"/>
      <c r="F3066" s="14">
        <f t="shared" si="99"/>
        <v>0.7064985659855679</v>
      </c>
    </row>
    <row r="3067" spans="1:6" ht="12.75">
      <c r="A3067" s="17" t="s">
        <v>2787</v>
      </c>
      <c r="B3067" s="31">
        <v>219417400</v>
      </c>
      <c r="C3067" s="31"/>
      <c r="D3067" s="31">
        <v>148782155</v>
      </c>
      <c r="E3067" s="17"/>
      <c r="F3067" s="14">
        <f t="shared" si="99"/>
        <v>0.6780781970800858</v>
      </c>
    </row>
    <row r="3068" spans="1:6" ht="12.75">
      <c r="A3068" s="17" t="s">
        <v>2078</v>
      </c>
      <c r="B3068" s="31">
        <v>136632400</v>
      </c>
      <c r="C3068" s="31"/>
      <c r="D3068" s="31">
        <v>91199935</v>
      </c>
      <c r="E3068" s="17"/>
      <c r="F3068" s="14">
        <f t="shared" si="99"/>
        <v>0.6674839569531092</v>
      </c>
    </row>
    <row r="3069" spans="1:6" ht="12.75">
      <c r="A3069" s="17" t="s">
        <v>2788</v>
      </c>
      <c r="B3069" s="31">
        <v>8350900</v>
      </c>
      <c r="C3069" s="31"/>
      <c r="D3069" s="31">
        <v>5557550</v>
      </c>
      <c r="E3069" s="17"/>
      <c r="F3069" s="14">
        <f t="shared" si="99"/>
        <v>0.6655031194242537</v>
      </c>
    </row>
    <row r="3070" spans="1:6" ht="12.75">
      <c r="A3070" s="17" t="s">
        <v>2789</v>
      </c>
      <c r="B3070" s="31">
        <v>155176500</v>
      </c>
      <c r="C3070" s="31"/>
      <c r="D3070" s="31">
        <v>101751615</v>
      </c>
      <c r="E3070" s="17"/>
      <c r="F3070" s="14">
        <f t="shared" si="99"/>
        <v>0.6557153628287788</v>
      </c>
    </row>
    <row r="3071" spans="1:6" ht="12.75">
      <c r="A3071" s="17" t="s">
        <v>2790</v>
      </c>
      <c r="B3071" s="31">
        <v>6975100</v>
      </c>
      <c r="C3071" s="31"/>
      <c r="D3071" s="31">
        <v>4496700</v>
      </c>
      <c r="E3071" s="17"/>
      <c r="F3071" s="14">
        <f t="shared" si="99"/>
        <v>0.6446789293343465</v>
      </c>
    </row>
    <row r="3072" spans="1:6" ht="12.75">
      <c r="A3072" s="17" t="s">
        <v>2791</v>
      </c>
      <c r="B3072" s="31">
        <v>49199200</v>
      </c>
      <c r="C3072" s="31"/>
      <c r="D3072" s="31">
        <v>27377395</v>
      </c>
      <c r="E3072" s="17"/>
      <c r="F3072" s="14">
        <f t="shared" si="99"/>
        <v>0.5564601660189596</v>
      </c>
    </row>
    <row r="3073" spans="1:6" ht="12.75">
      <c r="A3073" s="17" t="s">
        <v>1418</v>
      </c>
      <c r="B3073" s="31">
        <v>55552800</v>
      </c>
      <c r="C3073" s="31"/>
      <c r="D3073" s="31">
        <v>35936055</v>
      </c>
      <c r="E3073" s="17"/>
      <c r="F3073" s="14">
        <f t="shared" si="99"/>
        <v>0.646881075301335</v>
      </c>
    </row>
    <row r="3074" spans="1:6" ht="12.75">
      <c r="A3074" s="17" t="s">
        <v>1058</v>
      </c>
      <c r="B3074" s="31">
        <v>96769800</v>
      </c>
      <c r="C3074" s="31"/>
      <c r="D3074" s="31">
        <v>59171765</v>
      </c>
      <c r="E3074" s="17"/>
      <c r="F3074" s="14">
        <f t="shared" si="99"/>
        <v>0.6114693323743564</v>
      </c>
    </row>
    <row r="3075" spans="1:6" ht="12.75">
      <c r="A3075" s="17"/>
      <c r="B3075" s="31"/>
      <c r="C3075" s="31"/>
      <c r="D3075" s="31"/>
      <c r="E3075" s="17"/>
      <c r="F3075" s="14"/>
    </row>
    <row r="3076" spans="1:6" ht="12.75">
      <c r="A3076" s="17"/>
      <c r="B3076" s="17"/>
      <c r="C3076" s="17"/>
      <c r="D3076" s="17"/>
      <c r="E3076" s="17"/>
      <c r="F3076" s="14"/>
    </row>
    <row r="3077" spans="1:6" ht="15.75">
      <c r="A3077" s="23" t="s">
        <v>2567</v>
      </c>
      <c r="B3077" s="37">
        <f>SUM(B3061)</f>
        <v>1106628200</v>
      </c>
      <c r="C3077" s="37"/>
      <c r="D3077" s="37">
        <f>SUM(D3061)</f>
        <v>726055920</v>
      </c>
      <c r="E3077" s="39"/>
      <c r="F3077" s="10">
        <f>SUM(D3077/B3077)</f>
        <v>0.6560974318203711</v>
      </c>
    </row>
    <row r="3078" spans="1:6" ht="12.75">
      <c r="A3078" s="17"/>
      <c r="B3078" s="17"/>
      <c r="C3078" s="17"/>
      <c r="D3078" s="17"/>
      <c r="E3078" s="17"/>
      <c r="F3078" s="33"/>
    </row>
    <row r="3080" spans="1:5" ht="12.75">
      <c r="A3080" s="17" t="s">
        <v>2792</v>
      </c>
      <c r="B3080" s="17" t="s">
        <v>2793</v>
      </c>
      <c r="C3080" s="17"/>
      <c r="D3080" s="17"/>
      <c r="E3080" s="38" t="s">
        <v>2794</v>
      </c>
    </row>
    <row r="3081" spans="1:5" ht="12.75">
      <c r="A3081" s="17" t="s">
        <v>2795</v>
      </c>
      <c r="B3081" s="17" t="s">
        <v>2793</v>
      </c>
      <c r="C3081" s="17"/>
      <c r="D3081" s="17"/>
      <c r="E3081" s="38" t="s">
        <v>2794</v>
      </c>
    </row>
    <row r="3082" spans="1:5" ht="12.75">
      <c r="A3082" s="17" t="s">
        <v>2796</v>
      </c>
      <c r="B3082" s="17" t="s">
        <v>2793</v>
      </c>
      <c r="C3082" s="17"/>
      <c r="D3082" s="17"/>
      <c r="E3082" s="38" t="s">
        <v>2794</v>
      </c>
    </row>
    <row r="3085" spans="1:6" ht="12.75">
      <c r="A3085" s="46" t="s">
        <v>2797</v>
      </c>
      <c r="B3085" s="47"/>
      <c r="C3085" s="47"/>
      <c r="D3085" s="47"/>
      <c r="E3085" s="47"/>
      <c r="F3085" s="48"/>
    </row>
    <row r="3086" spans="1:6" ht="12.75">
      <c r="A3086" s="49"/>
      <c r="B3086" s="11"/>
      <c r="C3086" s="11"/>
      <c r="D3086" s="11"/>
      <c r="E3086" s="11"/>
      <c r="F3086" s="45"/>
    </row>
    <row r="3087" spans="1:6" ht="12.75">
      <c r="A3087" s="20" t="s">
        <v>1448</v>
      </c>
      <c r="B3087" s="5">
        <v>2002</v>
      </c>
      <c r="C3087" s="5" t="s">
        <v>1449</v>
      </c>
      <c r="D3087" s="5">
        <v>2002</v>
      </c>
      <c r="E3087" s="20"/>
      <c r="F3087" s="50"/>
    </row>
    <row r="3088" spans="1:6" ht="13.5" thickBot="1">
      <c r="A3088" s="51" t="s">
        <v>1450</v>
      </c>
      <c r="B3088" s="52" t="s">
        <v>1451</v>
      </c>
      <c r="C3088" s="51"/>
      <c r="D3088" s="51" t="s">
        <v>1452</v>
      </c>
      <c r="E3088" s="51"/>
      <c r="F3088" s="53" t="s">
        <v>1453</v>
      </c>
    </row>
    <row r="3089" spans="1:6" ht="12.75">
      <c r="A3089" s="20"/>
      <c r="B3089" s="20"/>
      <c r="C3089" s="20"/>
      <c r="D3089" s="20"/>
      <c r="E3089" s="20"/>
      <c r="F3089" s="50"/>
    </row>
    <row r="3090" spans="1:6" ht="12.75">
      <c r="A3090" s="20" t="s">
        <v>2798</v>
      </c>
      <c r="B3090" s="21">
        <f>SUM(B3091:B3097)</f>
        <v>1889631800</v>
      </c>
      <c r="C3090" s="20"/>
      <c r="D3090" s="21">
        <f>SUM(D3091:D3097)</f>
        <v>506873330</v>
      </c>
      <c r="E3090" s="20"/>
      <c r="F3090" s="10">
        <f aca="true" t="shared" si="100" ref="F3090:F3095">SUM(D3090/B3090)</f>
        <v>0.26823920406081225</v>
      </c>
    </row>
    <row r="3091" spans="1:6" ht="12.75">
      <c r="A3091" s="18" t="s">
        <v>2799</v>
      </c>
      <c r="B3091" s="27">
        <v>284566800</v>
      </c>
      <c r="C3091" s="27"/>
      <c r="D3091" s="27">
        <v>68213950</v>
      </c>
      <c r="E3091" s="20"/>
      <c r="F3091" s="14">
        <f t="shared" si="100"/>
        <v>0.2397115545453651</v>
      </c>
    </row>
    <row r="3092" spans="1:6" ht="12.75">
      <c r="A3092" s="18" t="s">
        <v>222</v>
      </c>
      <c r="B3092" s="27">
        <v>618079900</v>
      </c>
      <c r="C3092" s="27"/>
      <c r="D3092" s="27">
        <v>160511570</v>
      </c>
      <c r="E3092" s="20"/>
      <c r="F3092" s="14">
        <f t="shared" si="100"/>
        <v>0.25969388423729683</v>
      </c>
    </row>
    <row r="3093" spans="1:6" ht="12.75">
      <c r="A3093" s="18" t="s">
        <v>223</v>
      </c>
      <c r="B3093" s="27">
        <v>121351600</v>
      </c>
      <c r="C3093" s="27"/>
      <c r="D3093" s="27">
        <v>28698500</v>
      </c>
      <c r="E3093" s="18"/>
      <c r="F3093" s="14">
        <f t="shared" si="100"/>
        <v>0.23649049538695824</v>
      </c>
    </row>
    <row r="3094" spans="1:6" ht="12.75">
      <c r="A3094" s="18" t="s">
        <v>329</v>
      </c>
      <c r="B3094" s="27">
        <v>369887200</v>
      </c>
      <c r="C3094" s="27"/>
      <c r="D3094" s="27">
        <v>85380030</v>
      </c>
      <c r="E3094" s="18"/>
      <c r="F3094" s="14">
        <f t="shared" si="100"/>
        <v>0.2308272089436996</v>
      </c>
    </row>
    <row r="3095" spans="1:6" ht="12.75">
      <c r="A3095" s="18" t="s">
        <v>25</v>
      </c>
      <c r="B3095" s="27">
        <v>445020400</v>
      </c>
      <c r="C3095" s="27"/>
      <c r="D3095" s="27">
        <v>150075780</v>
      </c>
      <c r="E3095" s="18"/>
      <c r="F3095" s="14">
        <f t="shared" si="100"/>
        <v>0.33723348412791865</v>
      </c>
    </row>
    <row r="3096" spans="1:6" ht="12.75">
      <c r="A3096" s="91" t="s">
        <v>224</v>
      </c>
      <c r="B3096" s="27"/>
      <c r="C3096" s="27"/>
      <c r="D3096" s="27"/>
      <c r="E3096" s="18"/>
      <c r="F3096" s="14"/>
    </row>
    <row r="3097" spans="1:6" ht="12.75">
      <c r="A3097" s="18" t="s">
        <v>2555</v>
      </c>
      <c r="B3097" s="27">
        <v>50725900</v>
      </c>
      <c r="C3097" s="27"/>
      <c r="D3097" s="27">
        <v>13993500</v>
      </c>
      <c r="E3097" s="18"/>
      <c r="F3097" s="14">
        <f>SUM(D3097/B3097)</f>
        <v>0.27586499204548365</v>
      </c>
    </row>
    <row r="3098" spans="1:6" ht="12.75">
      <c r="A3098" s="91" t="s">
        <v>224</v>
      </c>
      <c r="B3098" s="18"/>
      <c r="C3098" s="18"/>
      <c r="D3098" s="18"/>
      <c r="E3098" s="18"/>
      <c r="F3098" s="14"/>
    </row>
    <row r="3099" spans="1:6" ht="12.75">
      <c r="A3099" s="20" t="s">
        <v>225</v>
      </c>
      <c r="B3099" s="21">
        <f>SUM(B3100:B3103)</f>
        <v>1193701800</v>
      </c>
      <c r="C3099" s="20"/>
      <c r="D3099" s="21">
        <f>SUM(D3100:D3103)</f>
        <v>273009520</v>
      </c>
      <c r="E3099" s="20"/>
      <c r="F3099" s="10">
        <f aca="true" t="shared" si="101" ref="F3099:F3117">SUM(D3099/B3099)</f>
        <v>0.22870830889255592</v>
      </c>
    </row>
    <row r="3100" spans="1:6" ht="12.75">
      <c r="A3100" s="18" t="s">
        <v>226</v>
      </c>
      <c r="B3100" s="27">
        <v>629325200</v>
      </c>
      <c r="C3100" s="27"/>
      <c r="D3100" s="27">
        <v>145515000</v>
      </c>
      <c r="E3100" s="18"/>
      <c r="F3100" s="14">
        <f t="shared" si="101"/>
        <v>0.23122385691848985</v>
      </c>
    </row>
    <row r="3101" spans="1:6" ht="12.75">
      <c r="A3101" s="18" t="s">
        <v>527</v>
      </c>
      <c r="B3101" s="27">
        <v>104499900</v>
      </c>
      <c r="C3101" s="27"/>
      <c r="D3101" s="27">
        <v>23062590</v>
      </c>
      <c r="E3101" s="18"/>
      <c r="F3101" s="14">
        <f t="shared" si="101"/>
        <v>0.22069485233957162</v>
      </c>
    </row>
    <row r="3102" spans="1:6" ht="12.75">
      <c r="A3102" s="18" t="s">
        <v>523</v>
      </c>
      <c r="B3102" s="27">
        <v>270751700</v>
      </c>
      <c r="C3102" s="27"/>
      <c r="D3102" s="27">
        <v>59587710</v>
      </c>
      <c r="E3102" s="18"/>
      <c r="F3102" s="14">
        <f t="shared" si="101"/>
        <v>0.2200824962502544</v>
      </c>
    </row>
    <row r="3103" spans="1:6" ht="12.75">
      <c r="A3103" s="18" t="s">
        <v>1638</v>
      </c>
      <c r="B3103" s="27">
        <v>189125000</v>
      </c>
      <c r="C3103" s="27"/>
      <c r="D3103" s="27">
        <v>44844220</v>
      </c>
      <c r="E3103" s="18"/>
      <c r="F3103" s="14">
        <f t="shared" si="101"/>
        <v>0.2371141837409121</v>
      </c>
    </row>
    <row r="3104" spans="1:6" ht="12.75">
      <c r="A3104" s="20" t="s">
        <v>227</v>
      </c>
      <c r="B3104" s="21">
        <f>SUM(B3105:B3112)</f>
        <v>3161511200</v>
      </c>
      <c r="C3104" s="20"/>
      <c r="D3104" s="21">
        <f>SUM(D3105:D3112)</f>
        <v>784098420</v>
      </c>
      <c r="E3104" s="20"/>
      <c r="F3104" s="10">
        <f t="shared" si="101"/>
        <v>0.2480138042844827</v>
      </c>
    </row>
    <row r="3105" spans="1:6" ht="12.75">
      <c r="A3105" s="18" t="s">
        <v>228</v>
      </c>
      <c r="B3105" s="27">
        <v>269409900</v>
      </c>
      <c r="C3105" s="27"/>
      <c r="D3105" s="27">
        <v>60848460</v>
      </c>
      <c r="E3105" s="18"/>
      <c r="F3105" s="14">
        <f t="shared" si="101"/>
        <v>0.22585829251263595</v>
      </c>
    </row>
    <row r="3106" spans="1:6" ht="12.75">
      <c r="A3106" s="18" t="s">
        <v>229</v>
      </c>
      <c r="B3106" s="27">
        <v>787839500</v>
      </c>
      <c r="C3106" s="27"/>
      <c r="D3106" s="27">
        <v>213782660</v>
      </c>
      <c r="E3106" s="18"/>
      <c r="F3106" s="14">
        <f t="shared" si="101"/>
        <v>0.27135306112475954</v>
      </c>
    </row>
    <row r="3107" spans="1:6" ht="12.75">
      <c r="A3107" s="18" t="s">
        <v>458</v>
      </c>
      <c r="B3107" s="27">
        <v>302213300</v>
      </c>
      <c r="C3107" s="27"/>
      <c r="D3107" s="27">
        <v>74945660</v>
      </c>
      <c r="E3107" s="18"/>
      <c r="F3107" s="14">
        <f t="shared" si="101"/>
        <v>0.24798928438953546</v>
      </c>
    </row>
    <row r="3108" spans="1:6" ht="12.75">
      <c r="A3108" s="18" t="s">
        <v>230</v>
      </c>
      <c r="B3108" s="27">
        <v>129815700</v>
      </c>
      <c r="C3108" s="27"/>
      <c r="D3108" s="27">
        <v>35512760</v>
      </c>
      <c r="E3108" s="18"/>
      <c r="F3108" s="14">
        <f t="shared" si="101"/>
        <v>0.2735629049490932</v>
      </c>
    </row>
    <row r="3109" spans="1:6" ht="12.75">
      <c r="A3109" s="18" t="s">
        <v>2436</v>
      </c>
      <c r="B3109" s="27">
        <v>177609800</v>
      </c>
      <c r="C3109" s="27"/>
      <c r="D3109" s="27">
        <v>40369640</v>
      </c>
      <c r="E3109" s="18"/>
      <c r="F3109" s="14">
        <f t="shared" si="101"/>
        <v>0.2272939894082421</v>
      </c>
    </row>
    <row r="3110" spans="1:6" ht="12.75">
      <c r="A3110" s="18" t="s">
        <v>231</v>
      </c>
      <c r="B3110" s="27">
        <v>579210300</v>
      </c>
      <c r="C3110" s="27"/>
      <c r="D3110" s="27">
        <v>134391980</v>
      </c>
      <c r="E3110" s="18"/>
      <c r="F3110" s="14">
        <f t="shared" si="101"/>
        <v>0.2320262260529552</v>
      </c>
    </row>
    <row r="3111" spans="1:6" ht="12.75">
      <c r="A3111" s="18" t="s">
        <v>232</v>
      </c>
      <c r="B3111" s="27">
        <v>658411800</v>
      </c>
      <c r="C3111" s="27"/>
      <c r="D3111" s="27">
        <v>158635790</v>
      </c>
      <c r="E3111" s="18"/>
      <c r="F3111" s="14">
        <f t="shared" si="101"/>
        <v>0.24093703970676103</v>
      </c>
    </row>
    <row r="3112" spans="1:6" ht="12.75">
      <c r="A3112" s="18" t="s">
        <v>233</v>
      </c>
      <c r="B3112" s="27">
        <v>257000900</v>
      </c>
      <c r="C3112" s="27"/>
      <c r="D3112" s="27">
        <v>65611470</v>
      </c>
      <c r="E3112" s="18"/>
      <c r="F3112" s="14">
        <f t="shared" si="101"/>
        <v>0.2552966546031551</v>
      </c>
    </row>
    <row r="3113" spans="1:6" ht="12.75">
      <c r="A3113" s="20" t="s">
        <v>234</v>
      </c>
      <c r="B3113" s="21">
        <f>SUM(B3114:B3117)</f>
        <v>1425321200</v>
      </c>
      <c r="C3113" s="20"/>
      <c r="D3113" s="21">
        <f>SUM(D3114:D3117)</f>
        <v>342744580</v>
      </c>
      <c r="E3113" s="20"/>
      <c r="F3113" s="10">
        <f t="shared" si="101"/>
        <v>0.24046830987990636</v>
      </c>
    </row>
    <row r="3114" spans="1:6" ht="12.75">
      <c r="A3114" s="18" t="s">
        <v>235</v>
      </c>
      <c r="B3114" s="27">
        <v>31745000</v>
      </c>
      <c r="C3114" s="27"/>
      <c r="D3114" s="27">
        <v>6979750</v>
      </c>
      <c r="E3114" s="18"/>
      <c r="F3114" s="14">
        <f t="shared" si="101"/>
        <v>0.21986927075129942</v>
      </c>
    </row>
    <row r="3115" spans="1:6" ht="12.75">
      <c r="A3115" s="18" t="s">
        <v>2112</v>
      </c>
      <c r="B3115" s="27">
        <v>364209500</v>
      </c>
      <c r="C3115" s="27"/>
      <c r="D3115" s="27">
        <v>81428390</v>
      </c>
      <c r="E3115" s="18"/>
      <c r="F3115" s="14">
        <f t="shared" si="101"/>
        <v>0.22357568926675445</v>
      </c>
    </row>
    <row r="3116" spans="1:6" ht="12.75">
      <c r="A3116" s="18" t="s">
        <v>236</v>
      </c>
      <c r="B3116" s="27">
        <v>808088800</v>
      </c>
      <c r="C3116" s="27"/>
      <c r="D3116" s="27">
        <v>201037800</v>
      </c>
      <c r="E3116" s="18"/>
      <c r="F3116" s="14">
        <f t="shared" si="101"/>
        <v>0.2487818170478294</v>
      </c>
    </row>
    <row r="3117" spans="1:6" ht="12.75">
      <c r="A3117" s="18" t="s">
        <v>237</v>
      </c>
      <c r="B3117" s="27">
        <v>221277900</v>
      </c>
      <c r="C3117" s="27"/>
      <c r="D3117" s="27">
        <v>53298640</v>
      </c>
      <c r="E3117" s="18"/>
      <c r="F3117" s="14">
        <f t="shared" si="101"/>
        <v>0.24086743411791237</v>
      </c>
    </row>
    <row r="3118" spans="1:6" ht="12.75">
      <c r="A3118" s="20"/>
      <c r="B3118" s="20"/>
      <c r="C3118" s="20"/>
      <c r="D3118" s="20"/>
      <c r="E3118" s="20"/>
      <c r="F3118" s="14"/>
    </row>
    <row r="3119" spans="1:6" ht="12.75">
      <c r="A3119" s="20"/>
      <c r="B3119" s="20"/>
      <c r="C3119" s="20"/>
      <c r="D3119" s="20"/>
      <c r="E3119" s="20"/>
      <c r="F3119" s="14"/>
    </row>
    <row r="3120" spans="1:6" ht="15.75">
      <c r="A3120" s="92" t="s">
        <v>2567</v>
      </c>
      <c r="B3120" s="21">
        <f>+B3090+B3099+B3104+B3113</f>
        <v>7670166000</v>
      </c>
      <c r="C3120" s="20"/>
      <c r="D3120" s="21">
        <f>+D3090+D3099+D3104+D3113</f>
        <v>1906725850</v>
      </c>
      <c r="E3120" s="20"/>
      <c r="F3120" s="10">
        <f>SUM(D3120/B3120)</f>
        <v>0.24858990665912575</v>
      </c>
    </row>
    <row r="3121" spans="1:6" ht="12.75">
      <c r="A3121" s="20"/>
      <c r="B3121" s="20"/>
      <c r="C3121" s="20"/>
      <c r="D3121" s="20"/>
      <c r="E3121" s="20"/>
      <c r="F3121" s="50"/>
    </row>
    <row r="3122" spans="1:6" ht="12.75">
      <c r="A3122" s="20"/>
      <c r="B3122" s="20"/>
      <c r="C3122" s="20"/>
      <c r="D3122" s="20"/>
      <c r="E3122" s="20"/>
      <c r="F3122" s="50"/>
    </row>
    <row r="3124" spans="1:6" ht="12.75">
      <c r="A3124" s="46" t="s">
        <v>238</v>
      </c>
      <c r="B3124" s="47"/>
      <c r="C3124" s="47"/>
      <c r="D3124" s="47"/>
      <c r="E3124" s="47"/>
      <c r="F3124" s="48"/>
    </row>
    <row r="3125" spans="1:6" ht="12.75">
      <c r="A3125" s="49"/>
      <c r="B3125" s="11"/>
      <c r="C3125" s="11"/>
      <c r="D3125" s="11"/>
      <c r="E3125" s="11"/>
      <c r="F3125" s="45"/>
    </row>
    <row r="3126" spans="1:6" ht="12.75">
      <c r="A3126" s="20" t="s">
        <v>1448</v>
      </c>
      <c r="B3126" s="5">
        <v>2002</v>
      </c>
      <c r="C3126" s="5" t="s">
        <v>1449</v>
      </c>
      <c r="D3126" s="5">
        <v>2002</v>
      </c>
      <c r="E3126" s="20"/>
      <c r="F3126" s="50"/>
    </row>
    <row r="3127" spans="1:6" ht="13.5" thickBot="1">
      <c r="A3127" s="51" t="s">
        <v>1450</v>
      </c>
      <c r="B3127" s="52" t="s">
        <v>1451</v>
      </c>
      <c r="C3127" s="51"/>
      <c r="D3127" s="51" t="s">
        <v>1452</v>
      </c>
      <c r="E3127" s="51"/>
      <c r="F3127" s="53" t="s">
        <v>1453</v>
      </c>
    </row>
    <row r="3128" spans="1:6" ht="12.75">
      <c r="A3128" s="11"/>
      <c r="B3128" s="13"/>
      <c r="C3128" s="13"/>
      <c r="D3128" s="13"/>
      <c r="E3128" s="11"/>
      <c r="F3128" s="45"/>
    </row>
    <row r="3129" spans="1:6" ht="12.75">
      <c r="A3129" s="8" t="s">
        <v>239</v>
      </c>
      <c r="B3129" s="37">
        <f>SUM(B3130:B3131)</f>
        <v>3057749800</v>
      </c>
      <c r="C3129" s="37"/>
      <c r="D3129" s="37">
        <f>SUM(D3130:D3131)</f>
        <v>3446081701</v>
      </c>
      <c r="E3129" s="39"/>
      <c r="F3129" s="10">
        <f aca="true" t="shared" si="102" ref="F3129:F3161">SUM(D3129/B3129)</f>
        <v>1.1269992400947912</v>
      </c>
    </row>
    <row r="3130" spans="1:6" ht="12.75">
      <c r="A3130" s="17" t="s">
        <v>576</v>
      </c>
      <c r="B3130" s="31">
        <v>2954529500</v>
      </c>
      <c r="C3130" s="31"/>
      <c r="D3130" s="31">
        <v>3332801311</v>
      </c>
      <c r="E3130" s="17"/>
      <c r="F3130" s="14">
        <f t="shared" si="102"/>
        <v>1.1280311504759049</v>
      </c>
    </row>
    <row r="3131" spans="1:6" ht="12.75">
      <c r="A3131" s="17" t="s">
        <v>240</v>
      </c>
      <c r="B3131" s="31">
        <v>103220300</v>
      </c>
      <c r="C3131" s="31"/>
      <c r="D3131" s="31">
        <v>113280390</v>
      </c>
      <c r="E3131" s="17"/>
      <c r="F3131" s="14">
        <f t="shared" si="102"/>
        <v>1.0974623208806795</v>
      </c>
    </row>
    <row r="3132" spans="1:6" ht="12.75">
      <c r="A3132" s="8" t="s">
        <v>241</v>
      </c>
      <c r="B3132" s="37">
        <v>83655800</v>
      </c>
      <c r="C3132" s="37"/>
      <c r="D3132" s="37">
        <v>98055240</v>
      </c>
      <c r="E3132" s="39"/>
      <c r="F3132" s="10">
        <f t="shared" si="102"/>
        <v>1.1721272165229428</v>
      </c>
    </row>
    <row r="3133" spans="1:6" ht="12.75">
      <c r="A3133" s="8" t="s">
        <v>242</v>
      </c>
      <c r="B3133" s="37">
        <v>1775158900</v>
      </c>
      <c r="C3133" s="37"/>
      <c r="D3133" s="37">
        <v>1929439324</v>
      </c>
      <c r="E3133" s="39"/>
      <c r="F3133" s="10">
        <f t="shared" si="102"/>
        <v>1.0869107683824812</v>
      </c>
    </row>
    <row r="3134" spans="1:6" ht="12.75">
      <c r="A3134" s="8" t="s">
        <v>243</v>
      </c>
      <c r="B3134" s="37">
        <f>SUM(B3135:B3137)</f>
        <v>3556249700</v>
      </c>
      <c r="C3134" s="37"/>
      <c r="D3134" s="37">
        <f>SUM(D3135:D3137)</f>
        <v>3463728258</v>
      </c>
      <c r="E3134" s="39"/>
      <c r="F3134" s="10">
        <f t="shared" si="102"/>
        <v>0.9739834236049285</v>
      </c>
    </row>
    <row r="3135" spans="1:6" ht="12.75">
      <c r="A3135" s="17" t="s">
        <v>244</v>
      </c>
      <c r="B3135" s="31">
        <v>438503100</v>
      </c>
      <c r="C3135" s="31"/>
      <c r="D3135" s="31">
        <v>420943260</v>
      </c>
      <c r="E3135" s="17"/>
      <c r="F3135" s="14">
        <f t="shared" si="102"/>
        <v>0.9599550379461399</v>
      </c>
    </row>
    <row r="3136" spans="1:6" ht="12.75">
      <c r="A3136" s="17" t="s">
        <v>3</v>
      </c>
      <c r="B3136" s="31">
        <v>1571273400</v>
      </c>
      <c r="C3136" s="31"/>
      <c r="D3136" s="31">
        <v>1509751433</v>
      </c>
      <c r="E3136" s="17"/>
      <c r="F3136" s="14">
        <f t="shared" si="102"/>
        <v>0.9608457910634776</v>
      </c>
    </row>
    <row r="3137" spans="1:6" ht="12.75">
      <c r="A3137" s="17" t="s">
        <v>245</v>
      </c>
      <c r="B3137" s="31">
        <v>1546473200</v>
      </c>
      <c r="C3137" s="31"/>
      <c r="D3137" s="31">
        <v>1533033565</v>
      </c>
      <c r="E3137" s="17"/>
      <c r="F3137" s="14">
        <f t="shared" si="102"/>
        <v>0.9913094937565035</v>
      </c>
    </row>
    <row r="3138" spans="1:6" ht="12.75">
      <c r="A3138" s="8" t="s">
        <v>246</v>
      </c>
      <c r="B3138" s="37">
        <f>SUM(B3139:B3140)</f>
        <v>2236385800</v>
      </c>
      <c r="C3138" s="37"/>
      <c r="D3138" s="37">
        <f>SUM(D3139:D3140)</f>
        <v>2390718476</v>
      </c>
      <c r="E3138" s="39"/>
      <c r="F3138" s="10">
        <f t="shared" si="102"/>
        <v>1.069009862251853</v>
      </c>
    </row>
    <row r="3139" spans="1:6" ht="12.75">
      <c r="A3139" s="17" t="s">
        <v>247</v>
      </c>
      <c r="B3139" s="31">
        <v>335638500</v>
      </c>
      <c r="C3139" s="31"/>
      <c r="D3139" s="31">
        <v>378322405</v>
      </c>
      <c r="E3139" s="17"/>
      <c r="F3139" s="14">
        <f t="shared" si="102"/>
        <v>1.1271722552686894</v>
      </c>
    </row>
    <row r="3140" spans="1:6" ht="12.75">
      <c r="A3140" s="17" t="s">
        <v>248</v>
      </c>
      <c r="B3140" s="31">
        <v>1900747300</v>
      </c>
      <c r="C3140" s="31"/>
      <c r="D3140" s="31">
        <v>2012396071</v>
      </c>
      <c r="E3140" s="17"/>
      <c r="F3140" s="14">
        <f t="shared" si="102"/>
        <v>1.058739407916034</v>
      </c>
    </row>
    <row r="3141" spans="1:6" ht="12.75">
      <c r="A3141" s="8" t="s">
        <v>249</v>
      </c>
      <c r="B3141" s="37">
        <v>276603100</v>
      </c>
      <c r="C3141" s="37"/>
      <c r="D3141" s="37">
        <v>303778384</v>
      </c>
      <c r="E3141" s="39"/>
      <c r="F3141" s="10">
        <f t="shared" si="102"/>
        <v>1.098246491091387</v>
      </c>
    </row>
    <row r="3142" spans="1:6" ht="12.75">
      <c r="A3142" s="8" t="s">
        <v>250</v>
      </c>
      <c r="B3142" s="37">
        <f>SUM(B3143:B3144)</f>
        <v>7405124200</v>
      </c>
      <c r="C3142" s="37"/>
      <c r="D3142" s="37">
        <f>SUM(D3143:D3144)</f>
        <v>7443376610</v>
      </c>
      <c r="E3142" s="39"/>
      <c r="F3142" s="10">
        <f t="shared" si="102"/>
        <v>1.0051656675792149</v>
      </c>
    </row>
    <row r="3143" spans="1:6" ht="12.75">
      <c r="A3143" s="17" t="s">
        <v>251</v>
      </c>
      <c r="B3143" s="31">
        <v>7112037000</v>
      </c>
      <c r="C3143" s="31"/>
      <c r="D3143" s="31">
        <v>7144416100</v>
      </c>
      <c r="E3143" s="17"/>
      <c r="F3143" s="14">
        <f t="shared" si="102"/>
        <v>1.0045527181593683</v>
      </c>
    </row>
    <row r="3144" spans="1:6" ht="12.75">
      <c r="A3144" s="17" t="s">
        <v>252</v>
      </c>
      <c r="B3144" s="31">
        <v>293087200</v>
      </c>
      <c r="C3144" s="31"/>
      <c r="D3144" s="31">
        <v>298960510</v>
      </c>
      <c r="E3144" s="17"/>
      <c r="F3144" s="14">
        <f t="shared" si="102"/>
        <v>1.0200394626582123</v>
      </c>
    </row>
    <row r="3145" spans="1:6" ht="12.75">
      <c r="A3145" s="8" t="s">
        <v>253</v>
      </c>
      <c r="B3145" s="37">
        <v>896563900</v>
      </c>
      <c r="C3145" s="37"/>
      <c r="D3145" s="37">
        <v>941868102</v>
      </c>
      <c r="E3145" s="39"/>
      <c r="F3145" s="10">
        <f t="shared" si="102"/>
        <v>1.0505309236742635</v>
      </c>
    </row>
    <row r="3146" spans="1:6" ht="12.75">
      <c r="A3146" s="8" t="s">
        <v>254</v>
      </c>
      <c r="B3146" s="37">
        <f>SUM(B3147:B3148)</f>
        <v>2048244700</v>
      </c>
      <c r="C3146" s="37"/>
      <c r="D3146" s="37">
        <f>SUM(D3147:D3148)</f>
        <v>2122288468</v>
      </c>
      <c r="E3146" s="39"/>
      <c r="F3146" s="10">
        <f t="shared" si="102"/>
        <v>1.0361498643204106</v>
      </c>
    </row>
    <row r="3147" spans="1:6" ht="12.75">
      <c r="A3147" s="17" t="s">
        <v>255</v>
      </c>
      <c r="B3147" s="31">
        <v>1359553900</v>
      </c>
      <c r="C3147" s="31"/>
      <c r="D3147" s="31">
        <v>1388993886</v>
      </c>
      <c r="E3147" s="17"/>
      <c r="F3147" s="14">
        <f t="shared" si="102"/>
        <v>1.0216541514095174</v>
      </c>
    </row>
    <row r="3148" spans="1:6" ht="12.75">
      <c r="A3148" s="17" t="s">
        <v>2826</v>
      </c>
      <c r="B3148" s="31">
        <v>688690800</v>
      </c>
      <c r="C3148" s="31"/>
      <c r="D3148" s="31">
        <v>733294582</v>
      </c>
      <c r="E3148" s="17"/>
      <c r="F3148" s="14">
        <f t="shared" si="102"/>
        <v>1.0647660488567583</v>
      </c>
    </row>
    <row r="3149" spans="1:6" ht="12.75">
      <c r="A3149" s="8" t="s">
        <v>2827</v>
      </c>
      <c r="B3149" s="37">
        <f>SUM(B3150:B3152)</f>
        <v>2214091800</v>
      </c>
      <c r="C3149" s="37"/>
      <c r="D3149" s="37">
        <f>SUM(D3150:D3152)</f>
        <v>2608222460</v>
      </c>
      <c r="E3149" s="39"/>
      <c r="F3149" s="10">
        <f t="shared" si="102"/>
        <v>1.1780100807021643</v>
      </c>
    </row>
    <row r="3150" spans="1:6" ht="12.75">
      <c r="A3150" s="17" t="s">
        <v>2828</v>
      </c>
      <c r="B3150" s="31">
        <v>757412400</v>
      </c>
      <c r="C3150" s="31"/>
      <c r="D3150" s="31">
        <v>867915990</v>
      </c>
      <c r="E3150" s="17"/>
      <c r="F3150" s="14">
        <f t="shared" si="102"/>
        <v>1.1458961986891156</v>
      </c>
    </row>
    <row r="3151" spans="1:6" ht="12.75">
      <c r="A3151" s="17" t="s">
        <v>2829</v>
      </c>
      <c r="B3151" s="31">
        <v>712263400</v>
      </c>
      <c r="C3151" s="31"/>
      <c r="D3151" s="31">
        <v>866436962</v>
      </c>
      <c r="E3151" s="17"/>
      <c r="F3151" s="14">
        <f t="shared" si="102"/>
        <v>1.2164558251905124</v>
      </c>
    </row>
    <row r="3152" spans="1:6" ht="12.75">
      <c r="A3152" s="17" t="s">
        <v>2830</v>
      </c>
      <c r="B3152" s="31">
        <v>744416000</v>
      </c>
      <c r="C3152" s="31"/>
      <c r="D3152" s="31">
        <v>873869508</v>
      </c>
      <c r="E3152" s="17"/>
      <c r="F3152" s="14">
        <f t="shared" si="102"/>
        <v>1.1738994164553154</v>
      </c>
    </row>
    <row r="3153" spans="1:6" ht="12.75">
      <c r="A3153" s="8" t="s">
        <v>2831</v>
      </c>
      <c r="B3153" s="37">
        <f>SUM(B3154:B3163)</f>
        <v>5793631200</v>
      </c>
      <c r="C3153" s="37"/>
      <c r="D3153" s="37">
        <f>SUM(D3154:D3163)</f>
        <v>6109285758</v>
      </c>
      <c r="E3153" s="39"/>
      <c r="F3153" s="10">
        <f t="shared" si="102"/>
        <v>1.0544830257749234</v>
      </c>
    </row>
    <row r="3154" spans="1:6" ht="12.75">
      <c r="A3154" s="17" t="s">
        <v>2832</v>
      </c>
      <c r="B3154" s="31">
        <v>106935500</v>
      </c>
      <c r="C3154" s="31"/>
      <c r="D3154" s="31">
        <v>114890850</v>
      </c>
      <c r="E3154" s="17"/>
      <c r="F3154" s="14">
        <f t="shared" si="102"/>
        <v>1.0743939103478264</v>
      </c>
    </row>
    <row r="3155" spans="1:6" ht="12.75">
      <c r="A3155" s="17" t="s">
        <v>1940</v>
      </c>
      <c r="B3155" s="31">
        <v>886909500</v>
      </c>
      <c r="C3155" s="31"/>
      <c r="D3155" s="31">
        <v>998265226</v>
      </c>
      <c r="E3155" s="17"/>
      <c r="F3155" s="14">
        <f t="shared" si="102"/>
        <v>1.1255547787006452</v>
      </c>
    </row>
    <row r="3156" spans="1:6" ht="12.75">
      <c r="A3156" s="17" t="s">
        <v>1941</v>
      </c>
      <c r="B3156" s="31">
        <v>606198500</v>
      </c>
      <c r="C3156" s="31"/>
      <c r="D3156" s="31">
        <v>714069528</v>
      </c>
      <c r="E3156" s="17"/>
      <c r="F3156" s="14">
        <f t="shared" si="102"/>
        <v>1.1779467088750633</v>
      </c>
    </row>
    <row r="3157" spans="1:6" ht="12.75">
      <c r="A3157" s="17" t="s">
        <v>2134</v>
      </c>
      <c r="B3157" s="31">
        <v>1772483700</v>
      </c>
      <c r="C3157" s="31"/>
      <c r="D3157" s="31">
        <v>1842920702</v>
      </c>
      <c r="E3157" s="17"/>
      <c r="F3157" s="14">
        <f t="shared" si="102"/>
        <v>1.0397391535956015</v>
      </c>
    </row>
    <row r="3158" spans="1:6" ht="12.75">
      <c r="A3158" s="17" t="s">
        <v>1942</v>
      </c>
      <c r="B3158" s="31">
        <v>136069200</v>
      </c>
      <c r="C3158" s="31"/>
      <c r="D3158" s="31">
        <v>150362910</v>
      </c>
      <c r="E3158" s="17"/>
      <c r="F3158" s="14">
        <f t="shared" si="102"/>
        <v>1.1050473582559461</v>
      </c>
    </row>
    <row r="3159" spans="1:6" ht="12.75">
      <c r="A3159" s="17" t="s">
        <v>256</v>
      </c>
      <c r="B3159" s="31">
        <v>903723200</v>
      </c>
      <c r="C3159" s="31"/>
      <c r="D3159" s="31">
        <v>943142518</v>
      </c>
      <c r="E3159" s="17"/>
      <c r="F3159" s="14">
        <f t="shared" si="102"/>
        <v>1.0436187961092511</v>
      </c>
    </row>
    <row r="3160" spans="1:6" ht="12.75">
      <c r="A3160" s="17" t="s">
        <v>257</v>
      </c>
      <c r="B3160" s="31">
        <v>1371472300</v>
      </c>
      <c r="C3160" s="31"/>
      <c r="D3160" s="31">
        <v>1345122574</v>
      </c>
      <c r="E3160" s="17"/>
      <c r="F3160" s="14">
        <f t="shared" si="102"/>
        <v>0.980787270730878</v>
      </c>
    </row>
    <row r="3161" spans="1:6" ht="12.75">
      <c r="A3161" s="17" t="s">
        <v>1262</v>
      </c>
      <c r="B3161" s="31">
        <v>3740000</v>
      </c>
      <c r="C3161" s="31"/>
      <c r="D3161" s="31">
        <v>179390</v>
      </c>
      <c r="E3161" s="17"/>
      <c r="F3161" s="14">
        <f t="shared" si="102"/>
        <v>0.04796524064171123</v>
      </c>
    </row>
    <row r="3162" spans="1:6" ht="12.75">
      <c r="A3162" s="40" t="s">
        <v>258</v>
      </c>
      <c r="B3162" s="31"/>
      <c r="C3162" s="31"/>
      <c r="D3162" s="31"/>
      <c r="E3162" s="17"/>
      <c r="F3162" s="14"/>
    </row>
    <row r="3163" spans="1:6" ht="12.75">
      <c r="A3163" s="17" t="s">
        <v>2119</v>
      </c>
      <c r="B3163" s="31">
        <v>6099300</v>
      </c>
      <c r="C3163" s="31"/>
      <c r="D3163" s="31">
        <v>332060</v>
      </c>
      <c r="E3163" s="17"/>
      <c r="F3163" s="14">
        <f>SUM(D3163/B3163)</f>
        <v>0.054442313052317476</v>
      </c>
    </row>
    <row r="3164" spans="1:6" ht="12.75">
      <c r="A3164" s="40" t="s">
        <v>258</v>
      </c>
      <c r="B3164" s="31"/>
      <c r="C3164" s="31"/>
      <c r="D3164" s="31"/>
      <c r="E3164" s="17"/>
      <c r="F3164" s="14"/>
    </row>
    <row r="3165" spans="1:6" ht="12.75">
      <c r="A3165" s="8" t="s">
        <v>259</v>
      </c>
      <c r="B3165" s="37">
        <f>SUM(B3166:B3171)</f>
        <v>1524018000</v>
      </c>
      <c r="C3165" s="37"/>
      <c r="D3165" s="37">
        <f>SUM(D3166:D3171)</f>
        <v>1658603218</v>
      </c>
      <c r="E3165" s="39"/>
      <c r="F3165" s="10">
        <f aca="true" t="shared" si="103" ref="F3165:F3176">SUM(D3165/B3165)</f>
        <v>1.0883094674734812</v>
      </c>
    </row>
    <row r="3166" spans="1:6" ht="12.75">
      <c r="A3166" s="17" t="s">
        <v>260</v>
      </c>
      <c r="B3166" s="31">
        <v>233684000</v>
      </c>
      <c r="C3166" s="31"/>
      <c r="D3166" s="31">
        <v>249826900</v>
      </c>
      <c r="E3166" s="17"/>
      <c r="F3166" s="14">
        <f t="shared" si="103"/>
        <v>1.0690800397117475</v>
      </c>
    </row>
    <row r="3167" spans="1:6" ht="12.75">
      <c r="A3167" s="17" t="s">
        <v>261</v>
      </c>
      <c r="B3167" s="31">
        <v>226968100</v>
      </c>
      <c r="C3167" s="31"/>
      <c r="D3167" s="31">
        <v>252703600</v>
      </c>
      <c r="E3167" s="17"/>
      <c r="F3167" s="14">
        <f t="shared" si="103"/>
        <v>1.1133881809822614</v>
      </c>
    </row>
    <row r="3168" spans="1:6" ht="12.75">
      <c r="A3168" s="17" t="s">
        <v>262</v>
      </c>
      <c r="B3168" s="31">
        <v>354198300</v>
      </c>
      <c r="C3168" s="31"/>
      <c r="D3168" s="31">
        <v>401690200</v>
      </c>
      <c r="E3168" s="17"/>
      <c r="F3168" s="14">
        <f t="shared" si="103"/>
        <v>1.1340828005103356</v>
      </c>
    </row>
    <row r="3169" spans="1:6" ht="12.75">
      <c r="A3169" s="17" t="s">
        <v>263</v>
      </c>
      <c r="B3169" s="31">
        <v>41992000</v>
      </c>
      <c r="C3169" s="31"/>
      <c r="D3169" s="31">
        <v>50881280</v>
      </c>
      <c r="E3169" s="17"/>
      <c r="F3169" s="14">
        <f t="shared" si="103"/>
        <v>1.2116898456848924</v>
      </c>
    </row>
    <row r="3170" spans="1:6" ht="12.75">
      <c r="A3170" s="17" t="s">
        <v>264</v>
      </c>
      <c r="B3170" s="31">
        <v>470804500</v>
      </c>
      <c r="C3170" s="31"/>
      <c r="D3170" s="31">
        <v>485810645</v>
      </c>
      <c r="E3170" s="17"/>
      <c r="F3170" s="14">
        <f t="shared" si="103"/>
        <v>1.0318734103008786</v>
      </c>
    </row>
    <row r="3171" spans="1:6" ht="12.75">
      <c r="A3171" s="17" t="s">
        <v>265</v>
      </c>
      <c r="B3171" s="31">
        <v>196371100</v>
      </c>
      <c r="C3171" s="31"/>
      <c r="D3171" s="31">
        <v>217690593</v>
      </c>
      <c r="E3171" s="17"/>
      <c r="F3171" s="14">
        <f t="shared" si="103"/>
        <v>1.1085673655644848</v>
      </c>
    </row>
    <row r="3172" spans="1:6" ht="12.75">
      <c r="A3172" s="8" t="s">
        <v>266</v>
      </c>
      <c r="B3172" s="37">
        <f>SUM(B3173:B3175)</f>
        <v>755650800</v>
      </c>
      <c r="C3172" s="37"/>
      <c r="D3172" s="37">
        <f>SUM(D3173:D3175)</f>
        <v>911759573</v>
      </c>
      <c r="E3172" s="39"/>
      <c r="F3172" s="10">
        <f t="shared" si="103"/>
        <v>1.20658851019545</v>
      </c>
    </row>
    <row r="3173" spans="1:6" ht="12.75">
      <c r="A3173" s="17" t="s">
        <v>267</v>
      </c>
      <c r="B3173" s="31">
        <v>449682300</v>
      </c>
      <c r="C3173" s="31"/>
      <c r="D3173" s="31">
        <v>553996233</v>
      </c>
      <c r="E3173" s="17"/>
      <c r="F3173" s="14">
        <f t="shared" si="103"/>
        <v>1.2319725125938912</v>
      </c>
    </row>
    <row r="3174" spans="1:6" ht="12.75">
      <c r="A3174" s="17" t="s">
        <v>268</v>
      </c>
      <c r="B3174" s="31">
        <v>188149500</v>
      </c>
      <c r="C3174" s="31"/>
      <c r="D3174" s="31">
        <v>214460780</v>
      </c>
      <c r="E3174" s="17"/>
      <c r="F3174" s="14">
        <f t="shared" si="103"/>
        <v>1.139842412549595</v>
      </c>
    </row>
    <row r="3175" spans="1:6" ht="12.75">
      <c r="A3175" s="17" t="s">
        <v>269</v>
      </c>
      <c r="B3175" s="31">
        <v>117819000</v>
      </c>
      <c r="C3175" s="31"/>
      <c r="D3175" s="31">
        <v>143302560</v>
      </c>
      <c r="E3175" s="17"/>
      <c r="F3175" s="14">
        <f t="shared" si="103"/>
        <v>1.2162941461054668</v>
      </c>
    </row>
    <row r="3176" spans="1:6" ht="12.75">
      <c r="A3176" s="8" t="s">
        <v>270</v>
      </c>
      <c r="B3176" s="37">
        <v>672524700</v>
      </c>
      <c r="C3176" s="37"/>
      <c r="D3176" s="37">
        <v>810198901</v>
      </c>
      <c r="E3176" s="39"/>
      <c r="F3176" s="10">
        <f t="shared" si="103"/>
        <v>1.204712482679075</v>
      </c>
    </row>
    <row r="3177" spans="1:6" ht="12.75">
      <c r="A3177" s="17"/>
      <c r="B3177" s="31"/>
      <c r="C3177" s="31"/>
      <c r="D3177" s="31"/>
      <c r="E3177" s="17"/>
      <c r="F3177" s="33"/>
    </row>
    <row r="3178" spans="1:6" ht="12.75">
      <c r="A3178" s="17"/>
      <c r="B3178" s="17"/>
      <c r="C3178" s="17"/>
      <c r="D3178" s="17"/>
      <c r="E3178" s="17"/>
      <c r="F3178" s="33"/>
    </row>
    <row r="3179" spans="1:6" ht="12.75">
      <c r="A3179" s="46" t="s">
        <v>238</v>
      </c>
      <c r="B3179" s="47"/>
      <c r="C3179" s="47"/>
      <c r="D3179" s="47"/>
      <c r="E3179" s="47"/>
      <c r="F3179" s="48"/>
    </row>
    <row r="3180" spans="1:6" ht="12.75">
      <c r="A3180" s="49"/>
      <c r="B3180" s="11"/>
      <c r="C3180" s="11"/>
      <c r="D3180" s="11"/>
      <c r="E3180" s="11"/>
      <c r="F3180" s="45"/>
    </row>
    <row r="3181" spans="1:6" ht="12.75">
      <c r="A3181" s="20" t="s">
        <v>1448</v>
      </c>
      <c r="B3181" s="5">
        <v>2002</v>
      </c>
      <c r="C3181" s="5" t="s">
        <v>1449</v>
      </c>
      <c r="D3181" s="5">
        <v>2002</v>
      </c>
      <c r="E3181" s="20"/>
      <c r="F3181" s="50"/>
    </row>
    <row r="3182" spans="1:6" ht="13.5" thickBot="1">
      <c r="A3182" s="51" t="s">
        <v>1450</v>
      </c>
      <c r="B3182" s="52" t="s">
        <v>1451</v>
      </c>
      <c r="C3182" s="51"/>
      <c r="D3182" s="51" t="s">
        <v>1452</v>
      </c>
      <c r="E3182" s="51"/>
      <c r="F3182" s="53" t="s">
        <v>1453</v>
      </c>
    </row>
    <row r="3183" spans="1:6" ht="12.75">
      <c r="A3183" s="11"/>
      <c r="B3183" s="13"/>
      <c r="C3183" s="13"/>
      <c r="D3183" s="13"/>
      <c r="E3183" s="11"/>
      <c r="F3183" s="45"/>
    </row>
    <row r="3184" spans="1:6" ht="12.75">
      <c r="A3184" s="8" t="s">
        <v>271</v>
      </c>
      <c r="B3184" s="37">
        <f>SUM(B3185:B3191)</f>
        <v>2231340900</v>
      </c>
      <c r="C3184" s="37"/>
      <c r="D3184" s="37">
        <f>SUM(D3185:D3191)</f>
        <v>2290788952</v>
      </c>
      <c r="E3184" s="39"/>
      <c r="F3184" s="10">
        <f aca="true" t="shared" si="104" ref="F3184:F3191">SUM(D3184/B3184)</f>
        <v>1.0266422992560214</v>
      </c>
    </row>
    <row r="3185" spans="1:6" ht="12.75">
      <c r="A3185" s="17" t="s">
        <v>272</v>
      </c>
      <c r="B3185" s="31">
        <v>668875100</v>
      </c>
      <c r="C3185" s="31"/>
      <c r="D3185" s="31">
        <v>710992044</v>
      </c>
      <c r="E3185" s="17"/>
      <c r="F3185" s="14">
        <f t="shared" si="104"/>
        <v>1.0629668289341314</v>
      </c>
    </row>
    <row r="3186" spans="1:6" ht="12.75">
      <c r="A3186" s="17" t="s">
        <v>273</v>
      </c>
      <c r="B3186" s="31">
        <v>824057300</v>
      </c>
      <c r="C3186" s="31"/>
      <c r="D3186" s="31">
        <v>852845520</v>
      </c>
      <c r="E3186" s="17"/>
      <c r="F3186" s="14">
        <f t="shared" si="104"/>
        <v>1.0349347308736905</v>
      </c>
    </row>
    <row r="3187" spans="1:6" ht="12.75">
      <c r="A3187" s="17" t="s">
        <v>274</v>
      </c>
      <c r="B3187" s="31">
        <v>133810900</v>
      </c>
      <c r="C3187" s="31"/>
      <c r="D3187" s="31">
        <v>152779680</v>
      </c>
      <c r="E3187" s="17"/>
      <c r="F3187" s="14">
        <f t="shared" si="104"/>
        <v>1.1417581078970398</v>
      </c>
    </row>
    <row r="3188" spans="1:6" ht="12.75">
      <c r="A3188" s="17" t="s">
        <v>1978</v>
      </c>
      <c r="B3188" s="31">
        <v>251257900</v>
      </c>
      <c r="C3188" s="31"/>
      <c r="D3188" s="31">
        <v>275387380</v>
      </c>
      <c r="E3188" s="17"/>
      <c r="F3188" s="14">
        <f t="shared" si="104"/>
        <v>1.096034711744387</v>
      </c>
    </row>
    <row r="3189" spans="1:6" ht="12.75">
      <c r="A3189" s="17" t="s">
        <v>1979</v>
      </c>
      <c r="B3189" s="31">
        <v>88360700</v>
      </c>
      <c r="C3189" s="31"/>
      <c r="D3189" s="31">
        <v>102746280</v>
      </c>
      <c r="E3189" s="17"/>
      <c r="F3189" s="14">
        <f t="shared" si="104"/>
        <v>1.1628051837525053</v>
      </c>
    </row>
    <row r="3190" spans="1:6" ht="12.75">
      <c r="A3190" s="17" t="s">
        <v>1980</v>
      </c>
      <c r="B3190" s="31">
        <v>172508000</v>
      </c>
      <c r="C3190" s="31"/>
      <c r="D3190" s="31">
        <v>190842858</v>
      </c>
      <c r="E3190" s="17"/>
      <c r="F3190" s="14">
        <f t="shared" si="104"/>
        <v>1.1062841027662484</v>
      </c>
    </row>
    <row r="3191" spans="1:6" ht="12.75">
      <c r="A3191" s="17" t="s">
        <v>1979</v>
      </c>
      <c r="B3191" s="31">
        <v>92471000</v>
      </c>
      <c r="C3191" s="31"/>
      <c r="D3191" s="31">
        <v>5195190</v>
      </c>
      <c r="E3191" s="17"/>
      <c r="F3191" s="14">
        <f t="shared" si="104"/>
        <v>0.05618182997912859</v>
      </c>
    </row>
    <row r="3192" spans="1:6" ht="12.75">
      <c r="A3192" s="40" t="s">
        <v>258</v>
      </c>
      <c r="B3192" s="31"/>
      <c r="C3192" s="31"/>
      <c r="D3192" s="31"/>
      <c r="E3192" s="17"/>
      <c r="F3192" s="14"/>
    </row>
    <row r="3193" spans="1:6" ht="12.75">
      <c r="A3193" s="8" t="s">
        <v>1981</v>
      </c>
      <c r="B3193" s="37">
        <v>1165290900</v>
      </c>
      <c r="C3193" s="37"/>
      <c r="D3193" s="37">
        <v>1246158770</v>
      </c>
      <c r="E3193" s="39"/>
      <c r="F3193" s="10">
        <f aca="true" t="shared" si="105" ref="F3193:F3198">SUM(D3193/B3193)</f>
        <v>1.0693971522475632</v>
      </c>
    </row>
    <row r="3194" spans="1:6" ht="12.75">
      <c r="A3194" s="8" t="s">
        <v>1982</v>
      </c>
      <c r="B3194" s="37">
        <f>SUM(B3195:B3198)</f>
        <v>3227948100</v>
      </c>
      <c r="C3194" s="37"/>
      <c r="D3194" s="37">
        <f>SUM(D3195:D3198)</f>
        <v>3532537877</v>
      </c>
      <c r="E3194" s="39"/>
      <c r="F3194" s="10">
        <f t="shared" si="105"/>
        <v>1.0943601841058102</v>
      </c>
    </row>
    <row r="3195" spans="1:6" ht="12.75">
      <c r="A3195" s="17" t="s">
        <v>1983</v>
      </c>
      <c r="B3195" s="31">
        <v>1793323700</v>
      </c>
      <c r="C3195" s="31"/>
      <c r="D3195" s="31">
        <v>1916603029</v>
      </c>
      <c r="E3195" s="17"/>
      <c r="F3195" s="14">
        <f t="shared" si="105"/>
        <v>1.0687434895328713</v>
      </c>
    </row>
    <row r="3196" spans="1:6" ht="12.75">
      <c r="A3196" s="17" t="s">
        <v>1984</v>
      </c>
      <c r="B3196" s="31">
        <v>139220100</v>
      </c>
      <c r="C3196" s="31"/>
      <c r="D3196" s="31">
        <v>158339870</v>
      </c>
      <c r="E3196" s="17"/>
      <c r="F3196" s="14">
        <f t="shared" si="105"/>
        <v>1.1373348388630664</v>
      </c>
    </row>
    <row r="3197" spans="1:6" ht="12.75">
      <c r="A3197" s="17" t="s">
        <v>1141</v>
      </c>
      <c r="B3197" s="31">
        <v>1200358600</v>
      </c>
      <c r="C3197" s="31"/>
      <c r="D3197" s="31">
        <v>1345220258</v>
      </c>
      <c r="E3197" s="17"/>
      <c r="F3197" s="14">
        <f t="shared" si="105"/>
        <v>1.1206819845336218</v>
      </c>
    </row>
    <row r="3198" spans="1:6" ht="12.75">
      <c r="A3198" s="17" t="s">
        <v>1985</v>
      </c>
      <c r="B3198" s="31">
        <v>95045700</v>
      </c>
      <c r="C3198" s="31"/>
      <c r="D3198" s="31">
        <v>112374720</v>
      </c>
      <c r="E3198" s="17"/>
      <c r="F3198" s="14">
        <f t="shared" si="105"/>
        <v>1.1823230298687895</v>
      </c>
    </row>
    <row r="3199" spans="1:6" ht="12.75">
      <c r="A3199" s="40" t="s">
        <v>2854</v>
      </c>
      <c r="B3199" s="31"/>
      <c r="C3199" s="31"/>
      <c r="D3199" s="31"/>
      <c r="E3199" s="17"/>
      <c r="F3199" s="14"/>
    </row>
    <row r="3200" spans="1:6" ht="12.75">
      <c r="A3200" s="8" t="s">
        <v>1986</v>
      </c>
      <c r="B3200" s="37">
        <v>2083247000</v>
      </c>
      <c r="C3200" s="37"/>
      <c r="D3200" s="37">
        <v>2179196361</v>
      </c>
      <c r="E3200" s="39"/>
      <c r="F3200" s="10">
        <f aca="true" t="shared" si="106" ref="F3200:F3213">SUM(D3200/B3200)</f>
        <v>1.0460576019070231</v>
      </c>
    </row>
    <row r="3201" spans="1:6" ht="12.75">
      <c r="A3201" s="8" t="s">
        <v>1987</v>
      </c>
      <c r="B3201" s="37">
        <f>SUM(B3202:B3204)</f>
        <v>3628736600</v>
      </c>
      <c r="C3201" s="37"/>
      <c r="D3201" s="37">
        <f>SUM(D3202:D3204)</f>
        <v>3839769056</v>
      </c>
      <c r="E3201" s="39"/>
      <c r="F3201" s="10">
        <f t="shared" si="106"/>
        <v>1.0581559036277255</v>
      </c>
    </row>
    <row r="3202" spans="1:6" ht="12.75">
      <c r="A3202" s="17" t="s">
        <v>1988</v>
      </c>
      <c r="B3202" s="31">
        <v>141445500</v>
      </c>
      <c r="C3202" s="31"/>
      <c r="D3202" s="31">
        <v>167641693</v>
      </c>
      <c r="E3202" s="17"/>
      <c r="F3202" s="14">
        <f t="shared" si="106"/>
        <v>1.1852034387803076</v>
      </c>
    </row>
    <row r="3203" spans="1:6" ht="12.75">
      <c r="A3203" s="17" t="s">
        <v>1989</v>
      </c>
      <c r="B3203" s="31">
        <v>3248268600</v>
      </c>
      <c r="C3203" s="31"/>
      <c r="D3203" s="31">
        <v>3428923853</v>
      </c>
      <c r="E3203" s="17"/>
      <c r="F3203" s="14">
        <f t="shared" si="106"/>
        <v>1.0556158604002144</v>
      </c>
    </row>
    <row r="3204" spans="1:6" ht="12.75">
      <c r="A3204" s="17" t="s">
        <v>1990</v>
      </c>
      <c r="B3204" s="31">
        <v>239022500</v>
      </c>
      <c r="C3204" s="31"/>
      <c r="D3204" s="31">
        <v>243203510</v>
      </c>
      <c r="E3204" s="17"/>
      <c r="F3204" s="14">
        <f t="shared" si="106"/>
        <v>1.0174921189427772</v>
      </c>
    </row>
    <row r="3205" spans="1:6" ht="12.75">
      <c r="A3205" s="8" t="s">
        <v>1991</v>
      </c>
      <c r="B3205" s="37">
        <v>1332729400</v>
      </c>
      <c r="C3205" s="37"/>
      <c r="D3205" s="37">
        <v>1419390348</v>
      </c>
      <c r="E3205" s="39"/>
      <c r="F3205" s="10">
        <f t="shared" si="106"/>
        <v>1.0650251641481008</v>
      </c>
    </row>
    <row r="3206" spans="1:6" ht="12.75">
      <c r="A3206" s="8" t="s">
        <v>1992</v>
      </c>
      <c r="B3206" s="37">
        <f>SUM(B3207:B3213)</f>
        <v>872714500</v>
      </c>
      <c r="C3206" s="37"/>
      <c r="D3206" s="37">
        <f>SUM(D3207:D3213)</f>
        <v>979674416</v>
      </c>
      <c r="E3206" s="39"/>
      <c r="F3206" s="10">
        <f t="shared" si="106"/>
        <v>1.1225600308004509</v>
      </c>
    </row>
    <row r="3207" spans="1:6" ht="12.75">
      <c r="A3207" s="17" t="s">
        <v>1993</v>
      </c>
      <c r="B3207" s="31">
        <v>84313600</v>
      </c>
      <c r="C3207" s="31"/>
      <c r="D3207" s="31">
        <v>99473250</v>
      </c>
      <c r="E3207" s="17"/>
      <c r="F3207" s="14">
        <f t="shared" si="106"/>
        <v>1.1798007676104447</v>
      </c>
    </row>
    <row r="3208" spans="1:6" ht="12.75">
      <c r="A3208" s="17" t="s">
        <v>1994</v>
      </c>
      <c r="B3208" s="31">
        <v>27901200</v>
      </c>
      <c r="C3208" s="31"/>
      <c r="D3208" s="31">
        <v>25892890</v>
      </c>
      <c r="E3208" s="17"/>
      <c r="F3208" s="14">
        <f t="shared" si="106"/>
        <v>0.9280206586096655</v>
      </c>
    </row>
    <row r="3209" spans="1:6" ht="12.75">
      <c r="A3209" s="17" t="s">
        <v>1995</v>
      </c>
      <c r="B3209" s="31">
        <v>157092000</v>
      </c>
      <c r="C3209" s="31"/>
      <c r="D3209" s="31">
        <v>179974270</v>
      </c>
      <c r="E3209" s="17"/>
      <c r="F3209" s="14">
        <f t="shared" si="106"/>
        <v>1.1456615868408322</v>
      </c>
    </row>
    <row r="3210" spans="1:6" ht="12.75">
      <c r="A3210" s="17" t="s">
        <v>1996</v>
      </c>
      <c r="B3210" s="31">
        <v>117692600</v>
      </c>
      <c r="C3210" s="31"/>
      <c r="D3210" s="31">
        <v>131243405</v>
      </c>
      <c r="E3210" s="17"/>
      <c r="F3210" s="14">
        <f t="shared" si="106"/>
        <v>1.1151372728616753</v>
      </c>
    </row>
    <row r="3211" spans="1:6" ht="12.75">
      <c r="A3211" s="17" t="s">
        <v>1997</v>
      </c>
      <c r="B3211" s="31">
        <v>73462500</v>
      </c>
      <c r="C3211" s="31"/>
      <c r="D3211" s="31">
        <v>88473024</v>
      </c>
      <c r="E3211" s="17"/>
      <c r="F3211" s="14">
        <f t="shared" si="106"/>
        <v>1.2043290658499235</v>
      </c>
    </row>
    <row r="3212" spans="1:6" ht="12.75">
      <c r="A3212" s="17" t="s">
        <v>1998</v>
      </c>
      <c r="B3212" s="31">
        <v>301753900</v>
      </c>
      <c r="C3212" s="31"/>
      <c r="D3212" s="31">
        <v>341538077</v>
      </c>
      <c r="E3212" s="17"/>
      <c r="F3212" s="14">
        <f t="shared" si="106"/>
        <v>1.1318431244799156</v>
      </c>
    </row>
    <row r="3213" spans="1:6" ht="12.75">
      <c r="A3213" s="17" t="s">
        <v>1999</v>
      </c>
      <c r="B3213" s="31">
        <v>110498700</v>
      </c>
      <c r="C3213" s="31"/>
      <c r="D3213" s="31">
        <v>113079500</v>
      </c>
      <c r="E3213" s="17"/>
      <c r="F3213" s="14">
        <f t="shared" si="106"/>
        <v>1.0233559308842548</v>
      </c>
    </row>
    <row r="3214" spans="1:6" ht="12.75">
      <c r="A3214" s="40" t="s">
        <v>615</v>
      </c>
      <c r="B3214" s="31"/>
      <c r="C3214" s="31"/>
      <c r="D3214" s="31"/>
      <c r="E3214" s="17"/>
      <c r="F3214" s="14"/>
    </row>
    <row r="3215" spans="1:6" ht="12.75">
      <c r="A3215" s="8" t="s">
        <v>2000</v>
      </c>
      <c r="B3215" s="37">
        <f>SUM(B3216:B3218)</f>
        <v>3293798300</v>
      </c>
      <c r="C3215" s="37"/>
      <c r="D3215" s="37">
        <f>SUM(D3216:D3218)</f>
        <v>3364183319</v>
      </c>
      <c r="E3215" s="39"/>
      <c r="F3215" s="10">
        <f>SUM(D3215/B3215)</f>
        <v>1.0213689523733132</v>
      </c>
    </row>
    <row r="3216" spans="1:6" ht="12.75">
      <c r="A3216" s="17" t="s">
        <v>2001</v>
      </c>
      <c r="B3216" s="31">
        <v>244135200</v>
      </c>
      <c r="C3216" s="31"/>
      <c r="D3216" s="31">
        <v>263070210</v>
      </c>
      <c r="E3216" s="17"/>
      <c r="F3216" s="14">
        <f>SUM(D3216/B3216)</f>
        <v>1.0775595243946796</v>
      </c>
    </row>
    <row r="3217" spans="1:6" ht="12.75">
      <c r="A3217" s="17" t="s">
        <v>2002</v>
      </c>
      <c r="B3217" s="31">
        <v>1162902900</v>
      </c>
      <c r="C3217" s="31"/>
      <c r="D3217" s="31">
        <v>1185142970</v>
      </c>
      <c r="E3217" s="17"/>
      <c r="F3217" s="14">
        <f>SUM(D3217/B3217)</f>
        <v>1.0191246147894204</v>
      </c>
    </row>
    <row r="3218" spans="1:6" ht="12.75">
      <c r="A3218" s="17" t="s">
        <v>2003</v>
      </c>
      <c r="B3218" s="31">
        <v>1886760200</v>
      </c>
      <c r="C3218" s="31"/>
      <c r="D3218" s="31">
        <v>1915970139</v>
      </c>
      <c r="E3218" s="17"/>
      <c r="F3218" s="14">
        <f>SUM(D3218/B3218)</f>
        <v>1.0154815323113133</v>
      </c>
    </row>
    <row r="3219" spans="1:6" ht="12.75">
      <c r="A3219" s="17"/>
      <c r="B3219" s="31"/>
      <c r="C3219" s="31"/>
      <c r="D3219" s="31"/>
      <c r="E3219" s="17"/>
      <c r="F3219" s="14"/>
    </row>
    <row r="3220" spans="1:6" ht="12.75">
      <c r="A3220" s="17"/>
      <c r="B3220" s="17"/>
      <c r="C3220" s="17"/>
      <c r="D3220" s="17"/>
      <c r="E3220" s="17"/>
      <c r="F3220" s="14"/>
    </row>
    <row r="3221" spans="1:6" ht="15.75">
      <c r="A3221" s="23" t="s">
        <v>2567</v>
      </c>
      <c r="B3221" s="37">
        <f>+B3129+B3132+B3133+B3134+B3138+B3141+B3142+B3145+B3146+B3149+B3153+B3165+B3172+B3176+B3184+B3193+B3194+B3200+B3201+B3205+B3206+B3215</f>
        <v>50131458100</v>
      </c>
      <c r="C3221" s="37"/>
      <c r="D3221" s="37">
        <f>+D3129+D3132+D3133+D3134+D3138+D3141+D3142+D3145+D3146+D3149+D3153+D3165+D3172+D3176+D3184+D3193+D3194+D3200+D3201+D3205+D3206+D3215</f>
        <v>53089103572</v>
      </c>
      <c r="E3221" s="39"/>
      <c r="F3221" s="10">
        <f>SUM(D3221/B3221)</f>
        <v>1.0589977946801432</v>
      </c>
    </row>
    <row r="3222" spans="1:6" ht="15.75">
      <c r="A3222" s="23"/>
      <c r="B3222" s="65"/>
      <c r="C3222" s="65"/>
      <c r="D3222" s="65"/>
      <c r="E3222" s="62"/>
      <c r="F3222" s="90"/>
    </row>
    <row r="3223" spans="1:6" ht="15.75">
      <c r="A3223" s="23"/>
      <c r="B3223" s="65"/>
      <c r="C3223" s="65"/>
      <c r="D3223" s="65"/>
      <c r="E3223" s="62"/>
      <c r="F3223" s="90"/>
    </row>
    <row r="3224" spans="1:6" ht="15.75">
      <c r="A3224" s="23"/>
      <c r="B3224" s="65"/>
      <c r="C3224" s="65"/>
      <c r="D3224" s="65"/>
      <c r="E3224" s="62"/>
      <c r="F3224" s="90"/>
    </row>
    <row r="3225" spans="1:6" ht="12.75">
      <c r="A3225" s="17"/>
      <c r="B3225" s="17"/>
      <c r="C3225" s="17"/>
      <c r="D3225" s="17"/>
      <c r="E3225" s="17"/>
      <c r="F3225" s="33"/>
    </row>
    <row r="3226" spans="1:6" ht="12.75">
      <c r="A3226" s="17"/>
      <c r="B3226" s="17"/>
      <c r="C3226" s="17"/>
      <c r="D3226" s="17"/>
      <c r="E3226" s="17"/>
      <c r="F3226" s="33"/>
    </row>
    <row r="3227" spans="1:5" ht="12.75">
      <c r="A3227" s="17" t="s">
        <v>2004</v>
      </c>
      <c r="B3227" s="17" t="s">
        <v>2005</v>
      </c>
      <c r="C3227" s="17"/>
      <c r="D3227" s="17"/>
      <c r="E3227" s="38" t="s">
        <v>2513</v>
      </c>
    </row>
    <row r="3228" spans="1:5" ht="12.75">
      <c r="A3228" s="17" t="s">
        <v>2006</v>
      </c>
      <c r="B3228" s="17" t="s">
        <v>2005</v>
      </c>
      <c r="C3228" s="17"/>
      <c r="D3228" s="17"/>
      <c r="E3228" s="38" t="s">
        <v>2513</v>
      </c>
    </row>
    <row r="3229" spans="1:5" ht="12.75">
      <c r="A3229" s="17" t="s">
        <v>2007</v>
      </c>
      <c r="B3229" s="17" t="s">
        <v>2005</v>
      </c>
      <c r="C3229" s="17"/>
      <c r="D3229" s="17"/>
      <c r="E3229" s="38" t="s">
        <v>2513</v>
      </c>
    </row>
    <row r="3230" spans="1:6" ht="12.75">
      <c r="A3230" s="46" t="s">
        <v>2008</v>
      </c>
      <c r="B3230" s="47"/>
      <c r="C3230" s="47"/>
      <c r="D3230" s="47"/>
      <c r="E3230" s="47"/>
      <c r="F3230" s="48"/>
    </row>
    <row r="3231" spans="1:6" ht="12.75">
      <c r="A3231" s="49"/>
      <c r="B3231" s="11"/>
      <c r="C3231" s="11"/>
      <c r="D3231" s="11"/>
      <c r="E3231" s="11"/>
      <c r="F3231" s="45"/>
    </row>
    <row r="3232" spans="1:6" ht="12.75">
      <c r="A3232" s="20" t="s">
        <v>1448</v>
      </c>
      <c r="B3232" s="5">
        <v>2002</v>
      </c>
      <c r="C3232" s="5" t="s">
        <v>1449</v>
      </c>
      <c r="D3232" s="5">
        <v>2002</v>
      </c>
      <c r="E3232" s="20"/>
      <c r="F3232" s="50"/>
    </row>
    <row r="3233" spans="1:6" ht="13.5" thickBot="1">
      <c r="A3233" s="51" t="s">
        <v>1450</v>
      </c>
      <c r="B3233" s="52" t="s">
        <v>1451</v>
      </c>
      <c r="C3233" s="51"/>
      <c r="D3233" s="51" t="s">
        <v>1452</v>
      </c>
      <c r="E3233" s="51"/>
      <c r="F3233" s="53" t="s">
        <v>1453</v>
      </c>
    </row>
    <row r="3234" spans="1:6" ht="12.75">
      <c r="A3234" s="11"/>
      <c r="B3234" s="13"/>
      <c r="C3234" s="13"/>
      <c r="D3234" s="13"/>
      <c r="E3234" s="11"/>
      <c r="F3234" s="45"/>
    </row>
    <row r="3235" spans="1:6" ht="12.75">
      <c r="A3235" s="8" t="s">
        <v>2009</v>
      </c>
      <c r="B3235" s="37">
        <f>SUM(B3236:B3247)</f>
        <v>743809300</v>
      </c>
      <c r="C3235" s="37"/>
      <c r="D3235" s="37">
        <f>SUM(D3236:D3247)</f>
        <v>91639030</v>
      </c>
      <c r="E3235" s="37"/>
      <c r="F3235" s="10">
        <f aca="true" t="shared" si="107" ref="F3235:F3245">SUM(D3235/B3235)</f>
        <v>0.12320231812105603</v>
      </c>
    </row>
    <row r="3236" spans="1:6" ht="12.75">
      <c r="A3236" s="17" t="s">
        <v>1763</v>
      </c>
      <c r="B3236" s="31">
        <v>34146300</v>
      </c>
      <c r="C3236" s="31"/>
      <c r="D3236" s="31">
        <v>4637740</v>
      </c>
      <c r="E3236" s="17"/>
      <c r="F3236" s="14">
        <f t="shared" si="107"/>
        <v>0.1358196934953421</v>
      </c>
    </row>
    <row r="3237" spans="1:6" ht="12.75">
      <c r="A3237" s="17" t="s">
        <v>2010</v>
      </c>
      <c r="B3237" s="31">
        <v>126436400</v>
      </c>
      <c r="C3237" s="31"/>
      <c r="D3237" s="31">
        <v>15257190</v>
      </c>
      <c r="E3237" s="17"/>
      <c r="F3237" s="14">
        <f t="shared" si="107"/>
        <v>0.12067086693388929</v>
      </c>
    </row>
    <row r="3238" spans="1:6" ht="12.75">
      <c r="A3238" s="17" t="s">
        <v>2787</v>
      </c>
      <c r="B3238" s="31">
        <v>73841600</v>
      </c>
      <c r="C3238" s="31"/>
      <c r="D3238" s="31">
        <v>8522595</v>
      </c>
      <c r="E3238" s="17"/>
      <c r="F3238" s="14">
        <f t="shared" si="107"/>
        <v>0.11541725802257806</v>
      </c>
    </row>
    <row r="3239" spans="1:6" ht="12.75">
      <c r="A3239" s="17" t="s">
        <v>2762</v>
      </c>
      <c r="B3239" s="31">
        <v>54601800</v>
      </c>
      <c r="C3239" s="31"/>
      <c r="D3239" s="31">
        <v>5974200</v>
      </c>
      <c r="E3239" s="17"/>
      <c r="F3239" s="14">
        <f t="shared" si="107"/>
        <v>0.10941397536344956</v>
      </c>
    </row>
    <row r="3240" spans="1:6" ht="12.75">
      <c r="A3240" s="17" t="s">
        <v>583</v>
      </c>
      <c r="B3240" s="31">
        <v>173797200</v>
      </c>
      <c r="C3240" s="31"/>
      <c r="D3240" s="31">
        <v>23332520</v>
      </c>
      <c r="E3240" s="17"/>
      <c r="F3240" s="14">
        <f t="shared" si="107"/>
        <v>0.13425141486744321</v>
      </c>
    </row>
    <row r="3241" spans="1:6" ht="12.75">
      <c r="A3241" s="17" t="s">
        <v>2011</v>
      </c>
      <c r="B3241" s="31">
        <v>12773700</v>
      </c>
      <c r="C3241" s="31"/>
      <c r="D3241" s="31">
        <v>1029120</v>
      </c>
      <c r="E3241" s="17"/>
      <c r="F3241" s="14">
        <f t="shared" si="107"/>
        <v>0.08056553700180841</v>
      </c>
    </row>
    <row r="3242" spans="1:6" ht="12.75">
      <c r="A3242" s="17" t="s">
        <v>2613</v>
      </c>
      <c r="B3242" s="31">
        <v>94323800</v>
      </c>
      <c r="C3242" s="31"/>
      <c r="D3242" s="31">
        <v>11448695</v>
      </c>
      <c r="E3242" s="17"/>
      <c r="F3242" s="14">
        <f t="shared" si="107"/>
        <v>0.12137652427065067</v>
      </c>
    </row>
    <row r="3243" spans="1:6" ht="12.75">
      <c r="A3243" s="17" t="s">
        <v>2026</v>
      </c>
      <c r="B3243" s="31">
        <v>3556600</v>
      </c>
      <c r="C3243" s="31"/>
      <c r="D3243" s="31">
        <v>419570</v>
      </c>
      <c r="E3243" s="17"/>
      <c r="F3243" s="14">
        <f t="shared" si="107"/>
        <v>0.11796940898611033</v>
      </c>
    </row>
    <row r="3244" spans="1:6" ht="12.75">
      <c r="A3244" s="17" t="s">
        <v>2027</v>
      </c>
      <c r="B3244" s="31">
        <v>18140100</v>
      </c>
      <c r="C3244" s="31"/>
      <c r="D3244" s="31">
        <v>1955900</v>
      </c>
      <c r="E3244" s="17"/>
      <c r="F3244" s="14">
        <f t="shared" si="107"/>
        <v>0.10782189734345456</v>
      </c>
    </row>
    <row r="3245" spans="1:6" ht="12.75">
      <c r="A3245" s="17" t="s">
        <v>2028</v>
      </c>
      <c r="B3245" s="31">
        <v>95286600</v>
      </c>
      <c r="C3245" s="31"/>
      <c r="D3245" s="31">
        <v>13035275</v>
      </c>
      <c r="E3245" s="17"/>
      <c r="F3245" s="14">
        <f t="shared" si="107"/>
        <v>0.1368007148959035</v>
      </c>
    </row>
    <row r="3246" spans="1:6" ht="12.75">
      <c r="A3246" s="40" t="s">
        <v>1847</v>
      </c>
      <c r="B3246" s="31"/>
      <c r="C3246" s="31"/>
      <c r="D3246" s="31"/>
      <c r="E3246" s="17"/>
      <c r="F3246" s="14"/>
    </row>
    <row r="3247" spans="1:6" ht="12.75">
      <c r="A3247" s="17" t="s">
        <v>53</v>
      </c>
      <c r="B3247" s="31">
        <v>56905200</v>
      </c>
      <c r="C3247" s="31"/>
      <c r="D3247" s="31">
        <v>6026225</v>
      </c>
      <c r="E3247" s="17"/>
      <c r="F3247" s="14">
        <f>SUM(D3247/B3247)</f>
        <v>0.10589937299227487</v>
      </c>
    </row>
    <row r="3248" spans="1:6" ht="12.75">
      <c r="A3248" s="40" t="s">
        <v>1847</v>
      </c>
      <c r="B3248" s="31"/>
      <c r="C3248" s="31"/>
      <c r="D3248" s="31"/>
      <c r="E3248" s="17"/>
      <c r="F3248" s="14"/>
    </row>
    <row r="3249" spans="1:6" ht="12.75">
      <c r="A3249" s="17"/>
      <c r="B3249" s="31"/>
      <c r="C3249" s="31"/>
      <c r="D3249" s="31"/>
      <c r="E3249" s="17"/>
      <c r="F3249" s="14"/>
    </row>
    <row r="3250" spans="1:6" ht="12.75">
      <c r="A3250" s="17"/>
      <c r="B3250" s="31"/>
      <c r="C3250" s="31"/>
      <c r="D3250" s="31"/>
      <c r="E3250" s="17"/>
      <c r="F3250" s="14"/>
    </row>
    <row r="3251" spans="1:6" ht="15.75">
      <c r="A3251" s="23" t="s">
        <v>2567</v>
      </c>
      <c r="B3251" s="37">
        <f>SUM(B3235)</f>
        <v>743809300</v>
      </c>
      <c r="C3251" s="37"/>
      <c r="D3251" s="37">
        <f>SUM(D3235)</f>
        <v>91639030</v>
      </c>
      <c r="E3251" s="37"/>
      <c r="F3251" s="10">
        <f>SUM(D3251/B3251)</f>
        <v>0.12320231812105603</v>
      </c>
    </row>
    <row r="3252" spans="1:6" ht="15.75">
      <c r="A3252" s="23"/>
      <c r="B3252" s="65"/>
      <c r="C3252" s="65"/>
      <c r="D3252" s="65"/>
      <c r="E3252" s="65"/>
      <c r="F3252" s="90"/>
    </row>
    <row r="3253" spans="1:6" ht="15.75">
      <c r="A3253" s="23"/>
      <c r="B3253" s="65"/>
      <c r="C3253" s="65"/>
      <c r="D3253" s="65"/>
      <c r="E3253" s="65"/>
      <c r="F3253" s="90"/>
    </row>
    <row r="3254" spans="1:6" ht="15.75">
      <c r="A3254" s="23"/>
      <c r="B3254" s="65"/>
      <c r="C3254" s="65"/>
      <c r="D3254" s="65"/>
      <c r="E3254" s="65"/>
      <c r="F3254" s="90"/>
    </row>
    <row r="3255" spans="1:6" ht="12.75">
      <c r="A3255" s="17"/>
      <c r="B3255" s="31"/>
      <c r="C3255" s="31"/>
      <c r="D3255" s="31"/>
      <c r="E3255" s="17"/>
      <c r="F3255" s="33"/>
    </row>
    <row r="3257" spans="1:5" ht="12.75">
      <c r="A3257" s="17" t="s">
        <v>2029</v>
      </c>
      <c r="B3257" s="17" t="s">
        <v>2030</v>
      </c>
      <c r="C3257" s="17"/>
      <c r="D3257" s="17"/>
      <c r="E3257" s="38" t="s">
        <v>1850</v>
      </c>
    </row>
    <row r="3258" spans="1:5" ht="12.75">
      <c r="A3258" s="17" t="s">
        <v>1162</v>
      </c>
      <c r="B3258" s="17" t="s">
        <v>2030</v>
      </c>
      <c r="C3258" s="17"/>
      <c r="D3258" s="17"/>
      <c r="E3258" s="38" t="s">
        <v>1850</v>
      </c>
    </row>
    <row r="3263" spans="1:6" ht="12.75">
      <c r="A3263" s="46" t="s">
        <v>1163</v>
      </c>
      <c r="B3263" s="47"/>
      <c r="C3263" s="47"/>
      <c r="D3263" s="47"/>
      <c r="E3263" s="47"/>
      <c r="F3263" s="48"/>
    </row>
    <row r="3264" spans="1:6" ht="12.75">
      <c r="A3264" s="49"/>
      <c r="B3264" s="11"/>
      <c r="C3264" s="11"/>
      <c r="D3264" s="11"/>
      <c r="E3264" s="11"/>
      <c r="F3264" s="45"/>
    </row>
    <row r="3265" spans="1:6" ht="12.75">
      <c r="A3265" s="20" t="s">
        <v>1448</v>
      </c>
      <c r="B3265" s="5">
        <v>2002</v>
      </c>
      <c r="C3265" s="5" t="s">
        <v>1449</v>
      </c>
      <c r="D3265" s="5">
        <v>2002</v>
      </c>
      <c r="E3265" s="20"/>
      <c r="F3265" s="50"/>
    </row>
    <row r="3266" spans="1:6" ht="13.5" thickBot="1">
      <c r="A3266" s="51" t="s">
        <v>1450</v>
      </c>
      <c r="B3266" s="52" t="s">
        <v>1451</v>
      </c>
      <c r="C3266" s="51"/>
      <c r="D3266" s="51" t="s">
        <v>1452</v>
      </c>
      <c r="E3266" s="51"/>
      <c r="F3266" s="53" t="s">
        <v>1453</v>
      </c>
    </row>
    <row r="3267" spans="1:6" ht="12.75">
      <c r="A3267" s="11"/>
      <c r="B3267" s="13"/>
      <c r="C3267" s="13"/>
      <c r="D3267" s="13"/>
      <c r="E3267" s="11"/>
      <c r="F3267" s="45"/>
    </row>
    <row r="3268" spans="1:6" ht="12.75">
      <c r="A3268" s="8" t="s">
        <v>1164</v>
      </c>
      <c r="B3268" s="37">
        <f>SUM(B3269:B3275)</f>
        <v>790730800</v>
      </c>
      <c r="C3268" s="37"/>
      <c r="D3268" s="37">
        <f>SUM(D3269:D3275)</f>
        <v>453042700</v>
      </c>
      <c r="E3268" s="37"/>
      <c r="F3268" s="10">
        <f aca="true" t="shared" si="108" ref="F3268:F3281">SUM(D3268/B3268)</f>
        <v>0.5729417647573611</v>
      </c>
    </row>
    <row r="3269" spans="1:6" ht="12.75">
      <c r="A3269" s="17" t="s">
        <v>1165</v>
      </c>
      <c r="B3269" s="31">
        <v>126533000</v>
      </c>
      <c r="C3269" s="31"/>
      <c r="D3269" s="31">
        <v>85051700</v>
      </c>
      <c r="E3269" s="17"/>
      <c r="F3269" s="14">
        <f t="shared" si="108"/>
        <v>0.6721701058221966</v>
      </c>
    </row>
    <row r="3270" spans="1:6" ht="12.75">
      <c r="A3270" s="17" t="s">
        <v>1166</v>
      </c>
      <c r="B3270" s="31">
        <v>23935900</v>
      </c>
      <c r="C3270" s="31"/>
      <c r="D3270" s="31">
        <v>14465000</v>
      </c>
      <c r="E3270" s="17"/>
      <c r="F3270" s="14">
        <f t="shared" si="108"/>
        <v>0.6043223776837303</v>
      </c>
    </row>
    <row r="3271" spans="1:6" ht="12.75">
      <c r="A3271" s="17" t="s">
        <v>1167</v>
      </c>
      <c r="B3271" s="31">
        <v>107785800</v>
      </c>
      <c r="C3271" s="31"/>
      <c r="D3271" s="31">
        <v>57731700</v>
      </c>
      <c r="E3271" s="17"/>
      <c r="F3271" s="14">
        <f t="shared" si="108"/>
        <v>0.5356150810218043</v>
      </c>
    </row>
    <row r="3272" spans="1:6" ht="12.75">
      <c r="A3272" s="17" t="s">
        <v>1168</v>
      </c>
      <c r="B3272" s="31">
        <v>24736100</v>
      </c>
      <c r="C3272" s="31"/>
      <c r="D3272" s="31">
        <v>12910400</v>
      </c>
      <c r="E3272" s="17"/>
      <c r="F3272" s="14">
        <f t="shared" si="108"/>
        <v>0.5219254449973925</v>
      </c>
    </row>
    <row r="3273" spans="1:6" ht="12.75">
      <c r="A3273" s="17" t="s">
        <v>1169</v>
      </c>
      <c r="B3273" s="31">
        <v>49070400</v>
      </c>
      <c r="C3273" s="31"/>
      <c r="D3273" s="31">
        <v>29689900</v>
      </c>
      <c r="E3273" s="17"/>
      <c r="F3273" s="14">
        <f t="shared" si="108"/>
        <v>0.605047034464769</v>
      </c>
    </row>
    <row r="3274" spans="1:6" ht="12.75">
      <c r="A3274" s="17" t="s">
        <v>1170</v>
      </c>
      <c r="B3274" s="31">
        <v>272018000</v>
      </c>
      <c r="C3274" s="31"/>
      <c r="D3274" s="31">
        <v>149701900</v>
      </c>
      <c r="E3274" s="17"/>
      <c r="F3274" s="14">
        <f t="shared" si="108"/>
        <v>0.5503382129123808</v>
      </c>
    </row>
    <row r="3275" spans="1:6" ht="12.75">
      <c r="A3275" s="17" t="s">
        <v>2614</v>
      </c>
      <c r="B3275" s="31">
        <v>186651600</v>
      </c>
      <c r="C3275" s="31"/>
      <c r="D3275" s="31">
        <v>103492100</v>
      </c>
      <c r="E3275" s="17"/>
      <c r="F3275" s="14">
        <f t="shared" si="108"/>
        <v>0.5544667176707835</v>
      </c>
    </row>
    <row r="3276" spans="1:6" ht="12.75">
      <c r="A3276" s="8" t="s">
        <v>1171</v>
      </c>
      <c r="B3276" s="37">
        <f>SUM(B3277:B3283)</f>
        <v>4346138500</v>
      </c>
      <c r="C3276" s="37"/>
      <c r="D3276" s="37">
        <f>SUM(D3277:D3283)</f>
        <v>2431636950</v>
      </c>
      <c r="E3276" s="37"/>
      <c r="F3276" s="10">
        <f t="shared" si="108"/>
        <v>0.5594936631678903</v>
      </c>
    </row>
    <row r="3277" spans="1:6" ht="12.75">
      <c r="A3277" s="17" t="s">
        <v>1172</v>
      </c>
      <c r="B3277" s="31">
        <v>1445788000</v>
      </c>
      <c r="C3277" s="31"/>
      <c r="D3277" s="31">
        <v>855391600</v>
      </c>
      <c r="E3277" s="17"/>
      <c r="F3277" s="14">
        <f t="shared" si="108"/>
        <v>0.5916438647989886</v>
      </c>
    </row>
    <row r="3278" spans="1:6" ht="12.75">
      <c r="A3278" s="17" t="s">
        <v>1173</v>
      </c>
      <c r="B3278" s="31">
        <v>1214164600</v>
      </c>
      <c r="C3278" s="31"/>
      <c r="D3278" s="31">
        <v>641209200</v>
      </c>
      <c r="E3278" s="17"/>
      <c r="F3278" s="14">
        <f t="shared" si="108"/>
        <v>0.5281073093384537</v>
      </c>
    </row>
    <row r="3279" spans="1:6" ht="12.75">
      <c r="A3279" s="17" t="s">
        <v>1174</v>
      </c>
      <c r="B3279" s="31">
        <v>51151700</v>
      </c>
      <c r="C3279" s="31"/>
      <c r="D3279" s="31">
        <v>30318300</v>
      </c>
      <c r="E3279" s="17"/>
      <c r="F3279" s="14">
        <f t="shared" si="108"/>
        <v>0.5927134386540428</v>
      </c>
    </row>
    <row r="3280" spans="1:6" ht="12.75">
      <c r="A3280" s="17" t="s">
        <v>2698</v>
      </c>
      <c r="B3280" s="31">
        <v>750788500</v>
      </c>
      <c r="C3280" s="31"/>
      <c r="D3280" s="31">
        <v>391419200</v>
      </c>
      <c r="E3280" s="17"/>
      <c r="F3280" s="14">
        <f t="shared" si="108"/>
        <v>0.5213441601729382</v>
      </c>
    </row>
    <row r="3281" spans="1:6" ht="12.75">
      <c r="A3281" s="17" t="s">
        <v>1172</v>
      </c>
      <c r="B3281" s="31">
        <v>757733700</v>
      </c>
      <c r="C3281" s="31"/>
      <c r="D3281" s="31">
        <v>437259050</v>
      </c>
      <c r="E3281" s="17"/>
      <c r="F3281" s="14">
        <f t="shared" si="108"/>
        <v>0.5770616378814879</v>
      </c>
    </row>
    <row r="3282" spans="1:6" ht="12.75">
      <c r="A3282" s="40" t="s">
        <v>1175</v>
      </c>
      <c r="B3282" s="17"/>
      <c r="C3282" s="17"/>
      <c r="D3282" s="17"/>
      <c r="E3282" s="17"/>
      <c r="F3282" s="14"/>
    </row>
    <row r="3283" spans="1:6" ht="12.75">
      <c r="A3283" s="17" t="s">
        <v>1176</v>
      </c>
      <c r="B3283" s="31">
        <v>126512000</v>
      </c>
      <c r="C3283" s="31"/>
      <c r="D3283" s="31">
        <v>76039600</v>
      </c>
      <c r="E3283" s="17"/>
      <c r="F3283" s="14">
        <f>SUM(D3283/B3283)</f>
        <v>0.6010465410395852</v>
      </c>
    </row>
    <row r="3284" spans="1:6" ht="12.75">
      <c r="A3284" s="40" t="s">
        <v>1175</v>
      </c>
      <c r="B3284" s="31"/>
      <c r="C3284" s="31"/>
      <c r="D3284" s="31"/>
      <c r="E3284" s="17"/>
      <c r="F3284" s="14"/>
    </row>
    <row r="3285" spans="1:6" ht="12.75">
      <c r="A3285" s="8" t="s">
        <v>1177</v>
      </c>
      <c r="B3285" s="37">
        <f>SUM(B3286:B3290)</f>
        <v>2084225700</v>
      </c>
      <c r="C3285" s="37"/>
      <c r="D3285" s="37">
        <f>SUM(D3286:D3290)</f>
        <v>1176664300</v>
      </c>
      <c r="E3285" s="37"/>
      <c r="F3285" s="10">
        <f aca="true" t="shared" si="109" ref="F3285:F3290">SUM(D3285/B3285)</f>
        <v>0.5645570438940466</v>
      </c>
    </row>
    <row r="3286" spans="1:6" ht="12.75">
      <c r="A3286" s="17" t="s">
        <v>1178</v>
      </c>
      <c r="B3286" s="31">
        <v>535341700</v>
      </c>
      <c r="C3286" s="31"/>
      <c r="D3286" s="31">
        <v>342308800</v>
      </c>
      <c r="E3286" s="17"/>
      <c r="F3286" s="14">
        <f t="shared" si="109"/>
        <v>0.6394211398065945</v>
      </c>
    </row>
    <row r="3287" spans="1:6" ht="12.75">
      <c r="A3287" s="17" t="s">
        <v>1179</v>
      </c>
      <c r="B3287" s="31">
        <v>574879100</v>
      </c>
      <c r="C3287" s="31"/>
      <c r="D3287" s="31">
        <v>317737700</v>
      </c>
      <c r="E3287" s="17"/>
      <c r="F3287" s="14">
        <f t="shared" si="109"/>
        <v>0.5527035162697688</v>
      </c>
    </row>
    <row r="3288" spans="1:6" ht="12.75">
      <c r="A3288" s="17" t="s">
        <v>1167</v>
      </c>
      <c r="B3288" s="31">
        <v>43358700</v>
      </c>
      <c r="C3288" s="31"/>
      <c r="D3288" s="31">
        <v>24696300</v>
      </c>
      <c r="E3288" s="17"/>
      <c r="F3288" s="14">
        <f t="shared" si="109"/>
        <v>0.5695811913180053</v>
      </c>
    </row>
    <row r="3289" spans="1:6" ht="12.75">
      <c r="A3289" s="17" t="s">
        <v>1180</v>
      </c>
      <c r="B3289" s="31">
        <v>889758400</v>
      </c>
      <c r="C3289" s="31"/>
      <c r="D3289" s="31">
        <v>489876700</v>
      </c>
      <c r="E3289" s="17"/>
      <c r="F3289" s="14">
        <f t="shared" si="109"/>
        <v>0.5505727172679685</v>
      </c>
    </row>
    <row r="3290" spans="1:6" ht="12.75">
      <c r="A3290" s="17" t="s">
        <v>1256</v>
      </c>
      <c r="B3290" s="31">
        <v>40887800</v>
      </c>
      <c r="C3290" s="31"/>
      <c r="D3290" s="31">
        <v>2044800</v>
      </c>
      <c r="E3290" s="17"/>
      <c r="F3290" s="14">
        <f t="shared" si="109"/>
        <v>0.05001002744094816</v>
      </c>
    </row>
    <row r="3291" spans="1:6" ht="12.75">
      <c r="A3291" s="40" t="s">
        <v>258</v>
      </c>
      <c r="B3291" s="31"/>
      <c r="C3291" s="31"/>
      <c r="D3291" s="31"/>
      <c r="E3291" s="17"/>
      <c r="F3291" s="14"/>
    </row>
    <row r="3292" spans="1:6" ht="12.75">
      <c r="A3292" s="8" t="s">
        <v>1181</v>
      </c>
      <c r="B3292" s="37">
        <f>SUM(B3293:B3299)</f>
        <v>1239002400</v>
      </c>
      <c r="C3292" s="37"/>
      <c r="D3292" s="37">
        <f>SUM(D3293:D3299)</f>
        <v>667308100</v>
      </c>
      <c r="E3292" s="37"/>
      <c r="F3292" s="10">
        <f aca="true" t="shared" si="110" ref="F3292:F3315">SUM(D3292/B3292)</f>
        <v>0.5385849938628045</v>
      </c>
    </row>
    <row r="3293" spans="1:6" ht="12.75">
      <c r="A3293" s="17" t="s">
        <v>1182</v>
      </c>
      <c r="B3293" s="31">
        <v>355225500</v>
      </c>
      <c r="C3293" s="31"/>
      <c r="D3293" s="31">
        <v>195067000</v>
      </c>
      <c r="E3293" s="17"/>
      <c r="F3293" s="14">
        <f t="shared" si="110"/>
        <v>0.5491356898646071</v>
      </c>
    </row>
    <row r="3294" spans="1:6" ht="12.75">
      <c r="A3294" s="17" t="s">
        <v>1183</v>
      </c>
      <c r="B3294" s="31">
        <v>414164800</v>
      </c>
      <c r="C3294" s="31"/>
      <c r="D3294" s="31">
        <v>214320100</v>
      </c>
      <c r="E3294" s="17"/>
      <c r="F3294" s="14">
        <f t="shared" si="110"/>
        <v>0.5174754107543664</v>
      </c>
    </row>
    <row r="3295" spans="1:6" ht="12.75">
      <c r="A3295" s="17" t="s">
        <v>1184</v>
      </c>
      <c r="B3295" s="31">
        <v>205136100</v>
      </c>
      <c r="C3295" s="31"/>
      <c r="D3295" s="31">
        <v>115191700</v>
      </c>
      <c r="E3295" s="17"/>
      <c r="F3295" s="14">
        <f t="shared" si="110"/>
        <v>0.5615379253090996</v>
      </c>
    </row>
    <row r="3296" spans="1:6" ht="12.75">
      <c r="A3296" s="17" t="s">
        <v>1180</v>
      </c>
      <c r="B3296" s="31">
        <v>3280600</v>
      </c>
      <c r="C3296" s="31"/>
      <c r="D3296" s="31">
        <v>1903800</v>
      </c>
      <c r="E3296" s="17"/>
      <c r="F3296" s="14">
        <f t="shared" si="110"/>
        <v>0.5803206730476133</v>
      </c>
    </row>
    <row r="3297" spans="1:6" ht="12.75">
      <c r="A3297" s="17" t="s">
        <v>1185</v>
      </c>
      <c r="B3297" s="31">
        <v>53207600</v>
      </c>
      <c r="C3297" s="31"/>
      <c r="D3297" s="31">
        <v>27052000</v>
      </c>
      <c r="E3297" s="17"/>
      <c r="F3297" s="14">
        <f t="shared" si="110"/>
        <v>0.5084236086574099</v>
      </c>
    </row>
    <row r="3298" spans="1:6" ht="12.75">
      <c r="A3298" s="17" t="s">
        <v>1186</v>
      </c>
      <c r="B3298" s="31">
        <v>35002800</v>
      </c>
      <c r="C3298" s="31"/>
      <c r="D3298" s="31">
        <v>19902100</v>
      </c>
      <c r="E3298" s="17"/>
      <c r="F3298" s="14">
        <f t="shared" si="110"/>
        <v>0.5685859416960929</v>
      </c>
    </row>
    <row r="3299" spans="1:6" ht="12.75">
      <c r="A3299" s="17" t="s">
        <v>1187</v>
      </c>
      <c r="B3299" s="31">
        <v>172985000</v>
      </c>
      <c r="C3299" s="31"/>
      <c r="D3299" s="31">
        <v>93871400</v>
      </c>
      <c r="E3299" s="17"/>
      <c r="F3299" s="14">
        <f t="shared" si="110"/>
        <v>0.542656299679163</v>
      </c>
    </row>
    <row r="3300" spans="1:6" ht="12.75">
      <c r="A3300" s="8" t="s">
        <v>1188</v>
      </c>
      <c r="B3300" s="37">
        <f>SUM(B3301:B3307)</f>
        <v>1612128100</v>
      </c>
      <c r="C3300" s="37"/>
      <c r="D3300" s="37">
        <f>SUM(D3301:D3307)</f>
        <v>899988500</v>
      </c>
      <c r="E3300" s="37"/>
      <c r="F3300" s="10">
        <f t="shared" si="110"/>
        <v>0.5582611580308041</v>
      </c>
    </row>
    <row r="3301" spans="1:6" ht="12.75">
      <c r="A3301" s="17" t="s">
        <v>1189</v>
      </c>
      <c r="B3301" s="31">
        <v>147560000</v>
      </c>
      <c r="C3301" s="31"/>
      <c r="D3301" s="31">
        <v>72675500</v>
      </c>
      <c r="E3301" s="17"/>
      <c r="F3301" s="14">
        <f t="shared" si="110"/>
        <v>0.49251490918948226</v>
      </c>
    </row>
    <row r="3302" spans="1:6" ht="12.75">
      <c r="A3302" s="17" t="s">
        <v>1190</v>
      </c>
      <c r="B3302" s="31">
        <v>87865600</v>
      </c>
      <c r="C3302" s="31"/>
      <c r="D3302" s="31">
        <v>49686200</v>
      </c>
      <c r="E3302" s="17"/>
      <c r="F3302" s="14">
        <f t="shared" si="110"/>
        <v>0.56547955058635</v>
      </c>
    </row>
    <row r="3303" spans="1:6" ht="12.75">
      <c r="A3303" s="17" t="s">
        <v>1191</v>
      </c>
      <c r="B3303" s="31">
        <v>6620600</v>
      </c>
      <c r="C3303" s="31"/>
      <c r="D3303" s="31">
        <v>3663000</v>
      </c>
      <c r="E3303" s="17"/>
      <c r="F3303" s="14">
        <f t="shared" si="110"/>
        <v>0.5532731172401293</v>
      </c>
    </row>
    <row r="3304" spans="1:6" ht="12.75">
      <c r="A3304" s="17" t="s">
        <v>1192</v>
      </c>
      <c r="B3304" s="31">
        <v>265600500</v>
      </c>
      <c r="C3304" s="31"/>
      <c r="D3304" s="31">
        <v>142880700</v>
      </c>
      <c r="E3304" s="17"/>
      <c r="F3304" s="14">
        <f t="shared" si="110"/>
        <v>0.5379534300575488</v>
      </c>
    </row>
    <row r="3305" spans="1:6" ht="12.75">
      <c r="A3305" s="17" t="s">
        <v>599</v>
      </c>
      <c r="B3305" s="31">
        <v>407598700</v>
      </c>
      <c r="C3305" s="31"/>
      <c r="D3305" s="31">
        <v>233493400</v>
      </c>
      <c r="E3305" s="17"/>
      <c r="F3305" s="14">
        <f t="shared" si="110"/>
        <v>0.572851189172095</v>
      </c>
    </row>
    <row r="3306" spans="1:6" ht="12.75">
      <c r="A3306" s="17" t="s">
        <v>1193</v>
      </c>
      <c r="B3306" s="31">
        <v>372433700</v>
      </c>
      <c r="C3306" s="31"/>
      <c r="D3306" s="31">
        <v>207947800</v>
      </c>
      <c r="E3306" s="17"/>
      <c r="F3306" s="14">
        <f t="shared" si="110"/>
        <v>0.5583485060562458</v>
      </c>
    </row>
    <row r="3307" spans="1:6" ht="12.75">
      <c r="A3307" s="17" t="s">
        <v>1194</v>
      </c>
      <c r="B3307" s="31">
        <v>324449000</v>
      </c>
      <c r="C3307" s="31"/>
      <c r="D3307" s="31">
        <v>189641900</v>
      </c>
      <c r="E3307" s="17"/>
      <c r="F3307" s="14">
        <f t="shared" si="110"/>
        <v>0.5845044983957417</v>
      </c>
    </row>
    <row r="3308" spans="1:6" ht="12.75">
      <c r="A3308" s="8" t="s">
        <v>1195</v>
      </c>
      <c r="B3308" s="37">
        <f>SUM(B3309:B3311)</f>
        <v>482972900</v>
      </c>
      <c r="C3308" s="37"/>
      <c r="D3308" s="37">
        <f>SUM(D3309:D3311)</f>
        <v>280106500</v>
      </c>
      <c r="E3308" s="37"/>
      <c r="F3308" s="10">
        <f t="shared" si="110"/>
        <v>0.5799631821992497</v>
      </c>
    </row>
    <row r="3309" spans="1:6" ht="12.75">
      <c r="A3309" s="17" t="s">
        <v>2054</v>
      </c>
      <c r="B3309" s="31">
        <v>95989300</v>
      </c>
      <c r="C3309" s="31"/>
      <c r="D3309" s="31">
        <v>62343300</v>
      </c>
      <c r="E3309" s="17"/>
      <c r="F3309" s="14">
        <f t="shared" si="110"/>
        <v>0.6494817651550746</v>
      </c>
    </row>
    <row r="3310" spans="1:6" ht="12.75">
      <c r="A3310" s="17" t="s">
        <v>2055</v>
      </c>
      <c r="B3310" s="31">
        <v>285021600</v>
      </c>
      <c r="C3310" s="31"/>
      <c r="D3310" s="31">
        <v>158410900</v>
      </c>
      <c r="E3310" s="17"/>
      <c r="F3310" s="14">
        <f t="shared" si="110"/>
        <v>0.5557855966003981</v>
      </c>
    </row>
    <row r="3311" spans="1:6" ht="12.75">
      <c r="A3311" s="17" t="s">
        <v>2056</v>
      </c>
      <c r="B3311" s="31">
        <v>101962000</v>
      </c>
      <c r="C3311" s="31"/>
      <c r="D3311" s="31">
        <v>59352300</v>
      </c>
      <c r="E3311" s="17"/>
      <c r="F3311" s="14">
        <f t="shared" si="110"/>
        <v>0.5821021557050666</v>
      </c>
    </row>
    <row r="3312" spans="1:6" ht="12.75">
      <c r="A3312" s="8" t="s">
        <v>2057</v>
      </c>
      <c r="B3312" s="37">
        <f>SUM(B3313:B3315)</f>
        <v>890243200</v>
      </c>
      <c r="C3312" s="37"/>
      <c r="D3312" s="37">
        <f>SUM(D3313:D3315)</f>
        <v>483870600</v>
      </c>
      <c r="E3312" s="37"/>
      <c r="F3312" s="10">
        <f t="shared" si="110"/>
        <v>0.5435263083166487</v>
      </c>
    </row>
    <row r="3313" spans="1:6" ht="12.75">
      <c r="A3313" s="17" t="s">
        <v>1172</v>
      </c>
      <c r="B3313" s="31">
        <v>5618000</v>
      </c>
      <c r="C3313" s="31"/>
      <c r="D3313" s="31">
        <v>3738700</v>
      </c>
      <c r="E3313" s="17"/>
      <c r="F3313" s="14">
        <f t="shared" si="110"/>
        <v>0.6654859380562478</v>
      </c>
    </row>
    <row r="3314" spans="1:6" ht="12.75">
      <c r="A3314" s="17" t="s">
        <v>2058</v>
      </c>
      <c r="B3314" s="31">
        <v>211651200</v>
      </c>
      <c r="C3314" s="31"/>
      <c r="D3314" s="31">
        <v>120301000</v>
      </c>
      <c r="E3314" s="17"/>
      <c r="F3314" s="14">
        <f t="shared" si="110"/>
        <v>0.5683927140502865</v>
      </c>
    </row>
    <row r="3315" spans="1:6" ht="12.75">
      <c r="A3315" s="17" t="s">
        <v>2059</v>
      </c>
      <c r="B3315" s="31">
        <v>672974000</v>
      </c>
      <c r="C3315" s="31"/>
      <c r="D3315" s="31">
        <v>359830900</v>
      </c>
      <c r="E3315" s="17"/>
      <c r="F3315" s="14">
        <f t="shared" si="110"/>
        <v>0.53468766995456</v>
      </c>
    </row>
    <row r="3316" spans="1:6" ht="12.75">
      <c r="A3316" s="17"/>
      <c r="B3316" s="31"/>
      <c r="C3316" s="31"/>
      <c r="D3316" s="31"/>
      <c r="E3316" s="17"/>
      <c r="F3316" s="14"/>
    </row>
    <row r="3317" spans="1:6" ht="12.75">
      <c r="A3317" s="17"/>
      <c r="B3317" s="31"/>
      <c r="C3317" s="31"/>
      <c r="D3317" s="31"/>
      <c r="E3317" s="17"/>
      <c r="F3317" s="33"/>
    </row>
    <row r="3318" spans="1:6" ht="12.75">
      <c r="A3318" s="17"/>
      <c r="B3318" s="17"/>
      <c r="C3318" s="17"/>
      <c r="D3318" s="17"/>
      <c r="E3318" s="17"/>
      <c r="F3318" s="33"/>
    </row>
    <row r="3319" spans="1:6" ht="12.75">
      <c r="A3319" s="46" t="s">
        <v>1163</v>
      </c>
      <c r="B3319" s="47"/>
      <c r="C3319" s="47"/>
      <c r="D3319" s="47"/>
      <c r="E3319" s="47"/>
      <c r="F3319" s="48"/>
    </row>
    <row r="3320" spans="1:6" ht="12.75">
      <c r="A3320" s="49"/>
      <c r="B3320" s="11"/>
      <c r="C3320" s="11"/>
      <c r="D3320" s="11"/>
      <c r="E3320" s="11"/>
      <c r="F3320" s="45"/>
    </row>
    <row r="3321" spans="1:6" ht="12.75">
      <c r="A3321" s="20" t="s">
        <v>1448</v>
      </c>
      <c r="B3321" s="5">
        <v>2002</v>
      </c>
      <c r="C3321" s="5" t="s">
        <v>1449</v>
      </c>
      <c r="D3321" s="5">
        <v>2002</v>
      </c>
      <c r="E3321" s="20"/>
      <c r="F3321" s="50"/>
    </row>
    <row r="3322" spans="1:6" ht="13.5" thickBot="1">
      <c r="A3322" s="51" t="s">
        <v>1450</v>
      </c>
      <c r="B3322" s="52" t="s">
        <v>1451</v>
      </c>
      <c r="C3322" s="51"/>
      <c r="D3322" s="51" t="s">
        <v>1452</v>
      </c>
      <c r="E3322" s="51"/>
      <c r="F3322" s="53" t="s">
        <v>1453</v>
      </c>
    </row>
    <row r="3323" spans="1:6" ht="12.75">
      <c r="A3323" s="11"/>
      <c r="B3323" s="13"/>
      <c r="C3323" s="13"/>
      <c r="D3323" s="13"/>
      <c r="E3323" s="11"/>
      <c r="F3323" s="45"/>
    </row>
    <row r="3324" spans="1:6" ht="12.75">
      <c r="A3324" s="8" t="s">
        <v>2060</v>
      </c>
      <c r="B3324" s="37">
        <f>SUM(B3325:B3328)</f>
        <v>572628700</v>
      </c>
      <c r="C3324" s="37"/>
      <c r="D3324" s="37">
        <f>SUM(D3325:D3328)</f>
        <v>317762900</v>
      </c>
      <c r="E3324" s="37"/>
      <c r="F3324" s="10">
        <f>SUM(D3324/B3324)</f>
        <v>0.5549196189433048</v>
      </c>
    </row>
    <row r="3325" spans="1:6" ht="12.75">
      <c r="A3325" s="17" t="s">
        <v>2061</v>
      </c>
      <c r="B3325" s="31">
        <v>22928100</v>
      </c>
      <c r="C3325" s="31"/>
      <c r="D3325" s="31">
        <v>10539500</v>
      </c>
      <c r="E3325" s="17"/>
      <c r="F3325" s="14">
        <f>SUM(D3325/B3325)</f>
        <v>0.45967611795133484</v>
      </c>
    </row>
    <row r="3326" spans="1:6" ht="12.75">
      <c r="A3326" s="17" t="s">
        <v>2062</v>
      </c>
      <c r="B3326" s="31">
        <v>34704300</v>
      </c>
      <c r="C3326" s="31"/>
      <c r="D3326" s="31">
        <v>22502600</v>
      </c>
      <c r="E3326" s="17"/>
      <c r="F3326" s="14">
        <f>SUM(D3326/B3326)</f>
        <v>0.6484095630800795</v>
      </c>
    </row>
    <row r="3327" spans="1:6" ht="12.75">
      <c r="A3327" s="17" t="s">
        <v>2063</v>
      </c>
      <c r="B3327" s="31">
        <v>266965900</v>
      </c>
      <c r="C3327" s="31"/>
      <c r="D3327" s="31">
        <v>136133700</v>
      </c>
      <c r="E3327" s="17"/>
      <c r="F3327" s="14">
        <f>SUM(D3327/B3327)</f>
        <v>0.5099291707292954</v>
      </c>
    </row>
    <row r="3328" spans="1:6" ht="12.75">
      <c r="A3328" s="17" t="s">
        <v>2064</v>
      </c>
      <c r="B3328" s="31">
        <v>248030400</v>
      </c>
      <c r="C3328" s="31"/>
      <c r="D3328" s="31">
        <v>148587100</v>
      </c>
      <c r="E3328" s="17"/>
      <c r="F3328" s="14">
        <f>SUM(D3328/B3328)</f>
        <v>0.5990680981041033</v>
      </c>
    </row>
    <row r="3329" spans="1:6" ht="12.75">
      <c r="A3329" s="17"/>
      <c r="B3329" s="17"/>
      <c r="C3329" s="17"/>
      <c r="D3329" s="17"/>
      <c r="E3329" s="17"/>
      <c r="F3329" s="14"/>
    </row>
    <row r="3330" spans="1:6" ht="12.75">
      <c r="A3330" s="17"/>
      <c r="B3330" s="17"/>
      <c r="C3330" s="17"/>
      <c r="D3330" s="17"/>
      <c r="E3330" s="17"/>
      <c r="F3330" s="14"/>
    </row>
    <row r="3331" spans="1:6" ht="15.75">
      <c r="A3331" s="23" t="s">
        <v>2567</v>
      </c>
      <c r="B3331" s="37">
        <f>+B3268+B3276+B3285+B3292+B3300+B3308+B3312+B3324</f>
        <v>12018070300</v>
      </c>
      <c r="C3331" s="37"/>
      <c r="D3331" s="37">
        <f>+D3268+D3276+D3285+D3292+D3300+D3308+D3312+D3324</f>
        <v>6710380550</v>
      </c>
      <c r="E3331" s="37"/>
      <c r="F3331" s="10">
        <f>SUM(D3331/B3331)</f>
        <v>0.5583575717642457</v>
      </c>
    </row>
    <row r="3332" spans="1:6" ht="12.75">
      <c r="A3332" s="17"/>
      <c r="B3332" s="17"/>
      <c r="C3332" s="17"/>
      <c r="D3332" s="17"/>
      <c r="E3332" s="17"/>
      <c r="F3332" s="14"/>
    </row>
    <row r="3333" spans="1:6" ht="12.75">
      <c r="A3333" s="17"/>
      <c r="B3333" s="17"/>
      <c r="C3333" s="17"/>
      <c r="D3333" s="17"/>
      <c r="E3333" s="17"/>
      <c r="F3333" s="33"/>
    </row>
    <row r="3334" spans="1:5" ht="12.75">
      <c r="A3334" s="17" t="s">
        <v>2065</v>
      </c>
      <c r="B3334" s="17" t="s">
        <v>2066</v>
      </c>
      <c r="C3334" s="17"/>
      <c r="D3334" s="17"/>
      <c r="E3334" s="38" t="s">
        <v>2067</v>
      </c>
    </row>
    <row r="3335" spans="1:5" ht="12.75">
      <c r="A3335" s="17" t="s">
        <v>2068</v>
      </c>
      <c r="B3335" s="17" t="s">
        <v>2069</v>
      </c>
      <c r="C3335" s="17"/>
      <c r="D3335" s="17"/>
      <c r="E3335" s="38" t="s">
        <v>2067</v>
      </c>
    </row>
    <row r="3337" spans="1:6" ht="12.75">
      <c r="A3337" s="46" t="s">
        <v>2070</v>
      </c>
      <c r="B3337" s="47"/>
      <c r="C3337" s="47"/>
      <c r="D3337" s="47"/>
      <c r="E3337" s="47"/>
      <c r="F3337" s="48"/>
    </row>
    <row r="3338" spans="1:6" ht="6.75" customHeight="1">
      <c r="A3338" s="49"/>
      <c r="B3338" s="11"/>
      <c r="C3338" s="11"/>
      <c r="D3338" s="11"/>
      <c r="E3338" s="11"/>
      <c r="F3338" s="45"/>
    </row>
    <row r="3339" spans="1:6" ht="12.75">
      <c r="A3339" s="20" t="s">
        <v>1448</v>
      </c>
      <c r="B3339" s="5">
        <v>2002</v>
      </c>
      <c r="C3339" s="5" t="s">
        <v>1449</v>
      </c>
      <c r="D3339" s="5">
        <v>2002</v>
      </c>
      <c r="E3339" s="20"/>
      <c r="F3339" s="50"/>
    </row>
    <row r="3340" spans="1:6" ht="13.5" thickBot="1">
      <c r="A3340" s="51" t="s">
        <v>1450</v>
      </c>
      <c r="B3340" s="52" t="s">
        <v>1451</v>
      </c>
      <c r="C3340" s="51"/>
      <c r="D3340" s="51" t="s">
        <v>1452</v>
      </c>
      <c r="E3340" s="51"/>
      <c r="F3340" s="53" t="s">
        <v>1453</v>
      </c>
    </row>
    <row r="3341" spans="1:6" ht="12.75">
      <c r="A3341" s="11"/>
      <c r="B3341" s="13"/>
      <c r="C3341" s="13"/>
      <c r="D3341" s="13"/>
      <c r="E3341" s="11"/>
      <c r="F3341" s="45"/>
    </row>
    <row r="3342" spans="1:6" ht="12.75">
      <c r="A3342" s="8" t="s">
        <v>2071</v>
      </c>
      <c r="B3342" s="37">
        <f>SUM(B3343:B3352)</f>
        <v>261429200</v>
      </c>
      <c r="C3342" s="37"/>
      <c r="D3342" s="37">
        <f>SUM(D3343:D3352)</f>
        <v>33021605</v>
      </c>
      <c r="E3342" s="37"/>
      <c r="F3342" s="10">
        <f aca="true" t="shared" si="111" ref="F3342:F3358">SUM(D3342/B3342)</f>
        <v>0.12631184657260933</v>
      </c>
    </row>
    <row r="3343" spans="1:6" ht="12.75">
      <c r="A3343" s="17" t="s">
        <v>2072</v>
      </c>
      <c r="B3343" s="31">
        <v>8440100</v>
      </c>
      <c r="C3343" s="31"/>
      <c r="D3343" s="31">
        <v>1105200</v>
      </c>
      <c r="E3343" s="17"/>
      <c r="F3343" s="14">
        <f t="shared" si="111"/>
        <v>0.13094631580194546</v>
      </c>
    </row>
    <row r="3344" spans="1:6" ht="12.75">
      <c r="A3344" s="17" t="s">
        <v>458</v>
      </c>
      <c r="B3344" s="31">
        <v>25436100</v>
      </c>
      <c r="C3344" s="31"/>
      <c r="D3344" s="31">
        <v>3690400</v>
      </c>
      <c r="E3344" s="17"/>
      <c r="F3344" s="14">
        <f t="shared" si="111"/>
        <v>0.14508513490668773</v>
      </c>
    </row>
    <row r="3345" spans="1:6" ht="12.75">
      <c r="A3345" s="17" t="s">
        <v>1751</v>
      </c>
      <c r="B3345" s="31">
        <v>29606400</v>
      </c>
      <c r="C3345" s="31"/>
      <c r="D3345" s="31">
        <v>3268125</v>
      </c>
      <c r="E3345" s="17"/>
      <c r="F3345" s="14">
        <f t="shared" si="111"/>
        <v>0.11038576118677043</v>
      </c>
    </row>
    <row r="3346" spans="1:6" ht="12.75">
      <c r="A3346" s="17" t="s">
        <v>1200</v>
      </c>
      <c r="B3346" s="31">
        <v>13006600</v>
      </c>
      <c r="C3346" s="31"/>
      <c r="D3346" s="31">
        <v>1458425</v>
      </c>
      <c r="E3346" s="17"/>
      <c r="F3346" s="14">
        <f t="shared" si="111"/>
        <v>0.11212961112050805</v>
      </c>
    </row>
    <row r="3347" spans="1:6" ht="12.75">
      <c r="A3347" s="17" t="s">
        <v>1201</v>
      </c>
      <c r="B3347" s="31">
        <v>33727000</v>
      </c>
      <c r="C3347" s="31"/>
      <c r="D3347" s="31">
        <v>4261400</v>
      </c>
      <c r="E3347" s="17"/>
      <c r="F3347" s="14">
        <f t="shared" si="111"/>
        <v>0.1263498087585614</v>
      </c>
    </row>
    <row r="3348" spans="1:6" ht="12.75">
      <c r="A3348" s="17" t="s">
        <v>1202</v>
      </c>
      <c r="B3348" s="31">
        <v>52344500</v>
      </c>
      <c r="C3348" s="31"/>
      <c r="D3348" s="31">
        <v>6258825</v>
      </c>
      <c r="E3348" s="17"/>
      <c r="F3348" s="14">
        <f t="shared" si="111"/>
        <v>0.11956986884964037</v>
      </c>
    </row>
    <row r="3349" spans="1:6" ht="12.75">
      <c r="A3349" s="17" t="s">
        <v>1203</v>
      </c>
      <c r="B3349" s="31">
        <v>29356500</v>
      </c>
      <c r="C3349" s="31"/>
      <c r="D3349" s="31">
        <v>3140775</v>
      </c>
      <c r="E3349" s="17"/>
      <c r="F3349" s="14">
        <f t="shared" si="111"/>
        <v>0.1069873792856778</v>
      </c>
    </row>
    <row r="3350" spans="1:6" ht="12.75">
      <c r="A3350" s="17" t="s">
        <v>2614</v>
      </c>
      <c r="B3350" s="31">
        <v>23057000</v>
      </c>
      <c r="C3350" s="31"/>
      <c r="D3350" s="31">
        <v>2877575</v>
      </c>
      <c r="E3350" s="17"/>
      <c r="F3350" s="14">
        <f t="shared" si="111"/>
        <v>0.12480266296569371</v>
      </c>
    </row>
    <row r="3351" spans="1:6" ht="12.75">
      <c r="A3351" s="17" t="s">
        <v>1204</v>
      </c>
      <c r="B3351" s="31">
        <v>11854600</v>
      </c>
      <c r="C3351" s="31"/>
      <c r="D3351" s="31">
        <v>1597375</v>
      </c>
      <c r="E3351" s="17"/>
      <c r="F3351" s="14">
        <f t="shared" si="111"/>
        <v>0.13474727110151333</v>
      </c>
    </row>
    <row r="3352" spans="1:6" ht="12.75">
      <c r="A3352" s="17" t="s">
        <v>1205</v>
      </c>
      <c r="B3352" s="31">
        <v>34600400</v>
      </c>
      <c r="C3352" s="31"/>
      <c r="D3352" s="31">
        <v>5363505</v>
      </c>
      <c r="E3352" s="17"/>
      <c r="F3352" s="14">
        <f t="shared" si="111"/>
        <v>0.15501280332019282</v>
      </c>
    </row>
    <row r="3353" spans="1:6" ht="12.75">
      <c r="A3353" s="8" t="s">
        <v>1206</v>
      </c>
      <c r="B3353" s="37">
        <f>SUM(B3354:B3358)</f>
        <v>529598100</v>
      </c>
      <c r="C3353" s="37"/>
      <c r="D3353" s="37">
        <f>SUM(D3354:D3358)</f>
        <v>87043262</v>
      </c>
      <c r="E3353" s="37"/>
      <c r="F3353" s="10">
        <f t="shared" si="111"/>
        <v>0.16435720218784772</v>
      </c>
    </row>
    <row r="3354" spans="1:6" ht="12.75">
      <c r="A3354" s="17" t="s">
        <v>1207</v>
      </c>
      <c r="B3354" s="31">
        <v>26743800</v>
      </c>
      <c r="C3354" s="31"/>
      <c r="D3354" s="31">
        <v>2845175</v>
      </c>
      <c r="E3354" s="17"/>
      <c r="F3354" s="14">
        <f t="shared" si="111"/>
        <v>0.10638634001151669</v>
      </c>
    </row>
    <row r="3355" spans="1:6" ht="12.75">
      <c r="A3355" s="17" t="s">
        <v>1208</v>
      </c>
      <c r="B3355" s="31">
        <v>208303900</v>
      </c>
      <c r="C3355" s="31"/>
      <c r="D3355" s="31">
        <v>30640450</v>
      </c>
      <c r="E3355" s="17"/>
      <c r="F3355" s="14">
        <f t="shared" si="111"/>
        <v>0.1470949415733455</v>
      </c>
    </row>
    <row r="3356" spans="1:6" ht="12.75">
      <c r="A3356" s="17" t="s">
        <v>1209</v>
      </c>
      <c r="B3356" s="31">
        <v>74591100</v>
      </c>
      <c r="C3356" s="31"/>
      <c r="D3356" s="31">
        <v>10309375</v>
      </c>
      <c r="E3356" s="17"/>
      <c r="F3356" s="14">
        <f t="shared" si="111"/>
        <v>0.13821186441814104</v>
      </c>
    </row>
    <row r="3357" spans="1:6" ht="12.75">
      <c r="A3357" s="17" t="s">
        <v>1210</v>
      </c>
      <c r="B3357" s="31">
        <v>73306800</v>
      </c>
      <c r="C3357" s="31"/>
      <c r="D3357" s="31">
        <v>10478825</v>
      </c>
      <c r="E3357" s="17"/>
      <c r="F3357" s="14">
        <f t="shared" si="111"/>
        <v>0.14294478820518697</v>
      </c>
    </row>
    <row r="3358" spans="1:6" ht="12.75">
      <c r="A3358" s="17" t="s">
        <v>1211</v>
      </c>
      <c r="B3358" s="31">
        <v>146652500</v>
      </c>
      <c r="C3358" s="31"/>
      <c r="D3358" s="31">
        <v>32769437</v>
      </c>
      <c r="E3358" s="17"/>
      <c r="F3358" s="14">
        <f t="shared" si="111"/>
        <v>0.22344956274185573</v>
      </c>
    </row>
    <row r="3359" spans="1:6" ht="12.75">
      <c r="A3359" s="40" t="s">
        <v>1212</v>
      </c>
      <c r="B3359" s="31"/>
      <c r="C3359" s="31"/>
      <c r="D3359" s="31"/>
      <c r="E3359" s="17"/>
      <c r="F3359" s="14"/>
    </row>
    <row r="3360" spans="1:6" ht="12.75">
      <c r="A3360" s="8" t="s">
        <v>1213</v>
      </c>
      <c r="B3360" s="37">
        <f>SUM(B3361:B3365)</f>
        <v>202540900</v>
      </c>
      <c r="C3360" s="37"/>
      <c r="D3360" s="37">
        <f>SUM(D3361:D3365)</f>
        <v>34225190</v>
      </c>
      <c r="E3360" s="37"/>
      <c r="F3360" s="10">
        <f aca="true" t="shared" si="112" ref="F3360:F3365">SUM(D3360/B3360)</f>
        <v>0.16897915433376667</v>
      </c>
    </row>
    <row r="3361" spans="1:6" ht="12.75">
      <c r="A3361" s="17" t="s">
        <v>1214</v>
      </c>
      <c r="B3361" s="31">
        <v>40656100</v>
      </c>
      <c r="C3361" s="65"/>
      <c r="D3361" s="31">
        <v>6510025</v>
      </c>
      <c r="E3361" s="17"/>
      <c r="F3361" s="14">
        <f t="shared" si="112"/>
        <v>0.16012418800622785</v>
      </c>
    </row>
    <row r="3362" spans="1:6" ht="12.75">
      <c r="A3362" s="17" t="s">
        <v>1215</v>
      </c>
      <c r="B3362" s="31">
        <v>11781400</v>
      </c>
      <c r="C3362" s="31"/>
      <c r="D3362" s="31">
        <v>1349250</v>
      </c>
      <c r="E3362" s="17"/>
      <c r="F3362" s="14">
        <f t="shared" si="112"/>
        <v>0.11452374081178807</v>
      </c>
    </row>
    <row r="3363" spans="1:6" ht="12.75">
      <c r="A3363" s="17" t="s">
        <v>1216</v>
      </c>
      <c r="B3363" s="31">
        <v>74152300</v>
      </c>
      <c r="C3363" s="31"/>
      <c r="D3363" s="31">
        <v>13067750</v>
      </c>
      <c r="E3363" s="17"/>
      <c r="F3363" s="14">
        <f t="shared" si="112"/>
        <v>0.17622851887264454</v>
      </c>
    </row>
    <row r="3364" spans="1:6" ht="12.75">
      <c r="A3364" s="17" t="s">
        <v>2921</v>
      </c>
      <c r="B3364" s="31">
        <v>75730900</v>
      </c>
      <c r="C3364" s="31"/>
      <c r="D3364" s="31">
        <v>13162975</v>
      </c>
      <c r="E3364" s="17"/>
      <c r="F3364" s="14">
        <f t="shared" si="112"/>
        <v>0.17381247284793921</v>
      </c>
    </row>
    <row r="3365" spans="1:6" ht="12.75">
      <c r="A3365" s="17" t="s">
        <v>2922</v>
      </c>
      <c r="B3365" s="31">
        <v>220200</v>
      </c>
      <c r="C3365" s="31"/>
      <c r="D3365" s="31">
        <v>135190</v>
      </c>
      <c r="E3365" s="17"/>
      <c r="F3365" s="14">
        <f t="shared" si="112"/>
        <v>0.6139418710263397</v>
      </c>
    </row>
    <row r="3366" spans="1:6" ht="12.75">
      <c r="A3366" s="40" t="s">
        <v>2923</v>
      </c>
      <c r="B3366" s="31"/>
      <c r="C3366" s="31"/>
      <c r="D3366" s="31"/>
      <c r="E3366" s="17"/>
      <c r="F3366" s="14"/>
    </row>
    <row r="3367" spans="1:6" ht="12.75">
      <c r="A3367" s="8" t="s">
        <v>2924</v>
      </c>
      <c r="B3367" s="37">
        <f>SUM(B3368:B3371)</f>
        <v>338223700</v>
      </c>
      <c r="C3367" s="37"/>
      <c r="D3367" s="37">
        <f>SUM(D3368:D3371)</f>
        <v>53648650</v>
      </c>
      <c r="E3367" s="37"/>
      <c r="F3367" s="10">
        <f aca="true" t="shared" si="113" ref="F3367:F3385">SUM(D3367/B3367)</f>
        <v>0.1586188371778796</v>
      </c>
    </row>
    <row r="3368" spans="1:6" ht="12.75">
      <c r="A3368" s="17" t="s">
        <v>2925</v>
      </c>
      <c r="B3368" s="31">
        <v>158328100</v>
      </c>
      <c r="C3368" s="31"/>
      <c r="D3368" s="31">
        <v>24746375</v>
      </c>
      <c r="E3368" s="17"/>
      <c r="F3368" s="14">
        <f t="shared" si="113"/>
        <v>0.1562980607990622</v>
      </c>
    </row>
    <row r="3369" spans="1:6" ht="12.75">
      <c r="A3369" s="17" t="s">
        <v>2926</v>
      </c>
      <c r="B3369" s="31">
        <v>16026000</v>
      </c>
      <c r="C3369" s="31"/>
      <c r="D3369" s="31">
        <v>2200125</v>
      </c>
      <c r="E3369" s="17"/>
      <c r="F3369" s="14">
        <f t="shared" si="113"/>
        <v>0.13728472482216397</v>
      </c>
    </row>
    <row r="3370" spans="1:6" ht="12.75">
      <c r="A3370" s="17" t="s">
        <v>2927</v>
      </c>
      <c r="B3370" s="31">
        <v>79843900</v>
      </c>
      <c r="C3370" s="31"/>
      <c r="D3370" s="31">
        <v>15387875</v>
      </c>
      <c r="E3370" s="17"/>
      <c r="F3370" s="14">
        <f t="shared" si="113"/>
        <v>0.19272449116338256</v>
      </c>
    </row>
    <row r="3371" spans="1:6" ht="12.75">
      <c r="A3371" s="17" t="s">
        <v>2928</v>
      </c>
      <c r="B3371" s="31">
        <v>84025700</v>
      </c>
      <c r="C3371" s="31"/>
      <c r="D3371" s="31">
        <v>11314275</v>
      </c>
      <c r="E3371" s="17"/>
      <c r="F3371" s="14">
        <f t="shared" si="113"/>
        <v>0.13465255273089066</v>
      </c>
    </row>
    <row r="3372" spans="1:6" ht="12.75">
      <c r="A3372" s="8" t="s">
        <v>2929</v>
      </c>
      <c r="B3372" s="37">
        <f>SUM(B3373:B3378)</f>
        <v>630266700</v>
      </c>
      <c r="C3372" s="37"/>
      <c r="D3372" s="37">
        <f>SUM(D3373:D3378)</f>
        <v>88180525</v>
      </c>
      <c r="E3372" s="37"/>
      <c r="F3372" s="10">
        <f t="shared" si="113"/>
        <v>0.13990985879469756</v>
      </c>
    </row>
    <row r="3373" spans="1:6" ht="12.75">
      <c r="A3373" s="17" t="s">
        <v>2930</v>
      </c>
      <c r="B3373" s="31">
        <v>102673100</v>
      </c>
      <c r="C3373" s="31"/>
      <c r="D3373" s="31">
        <v>13491850</v>
      </c>
      <c r="E3373" s="17"/>
      <c r="F3373" s="14">
        <f t="shared" si="113"/>
        <v>0.13140588917642498</v>
      </c>
    </row>
    <row r="3374" spans="1:6" ht="12.75">
      <c r="A3374" s="17" t="s">
        <v>2931</v>
      </c>
      <c r="B3374" s="31">
        <v>143371900</v>
      </c>
      <c r="C3374" s="31"/>
      <c r="D3374" s="31">
        <v>19895150</v>
      </c>
      <c r="E3374" s="17"/>
      <c r="F3374" s="14">
        <f t="shared" si="113"/>
        <v>0.1387660343484323</v>
      </c>
    </row>
    <row r="3375" spans="1:6" ht="12.75">
      <c r="A3375" s="17" t="s">
        <v>2932</v>
      </c>
      <c r="B3375" s="31">
        <v>84164500</v>
      </c>
      <c r="C3375" s="31"/>
      <c r="D3375" s="31">
        <v>10344850</v>
      </c>
      <c r="E3375" s="17"/>
      <c r="F3375" s="14">
        <f t="shared" si="113"/>
        <v>0.12291227298920566</v>
      </c>
    </row>
    <row r="3376" spans="1:6" ht="12.75">
      <c r="A3376" s="17" t="s">
        <v>2933</v>
      </c>
      <c r="B3376" s="31">
        <v>11123200</v>
      </c>
      <c r="C3376" s="31"/>
      <c r="D3376" s="31">
        <v>1248650</v>
      </c>
      <c r="E3376" s="17"/>
      <c r="F3376" s="14">
        <f t="shared" si="113"/>
        <v>0.11225636507479862</v>
      </c>
    </row>
    <row r="3377" spans="1:6" ht="12.75">
      <c r="A3377" s="17" t="s">
        <v>2934</v>
      </c>
      <c r="B3377" s="31">
        <v>196337800</v>
      </c>
      <c r="C3377" s="31"/>
      <c r="D3377" s="31">
        <v>29968800</v>
      </c>
      <c r="E3377" s="17"/>
      <c r="F3377" s="14">
        <f t="shared" si="113"/>
        <v>0.1526389722203264</v>
      </c>
    </row>
    <row r="3378" spans="1:6" ht="12.75">
      <c r="A3378" s="17" t="s">
        <v>2935</v>
      </c>
      <c r="B3378" s="31">
        <v>92596200</v>
      </c>
      <c r="C3378" s="31"/>
      <c r="D3378" s="31">
        <v>13231225</v>
      </c>
      <c r="E3378" s="17"/>
      <c r="F3378" s="14">
        <f t="shared" si="113"/>
        <v>0.14289166294081182</v>
      </c>
    </row>
    <row r="3379" spans="1:6" ht="12.75">
      <c r="A3379" s="8" t="s">
        <v>2936</v>
      </c>
      <c r="B3379" s="37">
        <f>SUM(B3380:B3389)</f>
        <v>390444000</v>
      </c>
      <c r="C3379" s="37"/>
      <c r="D3379" s="37">
        <f>SUM(D3380:D3389)</f>
        <v>51445414</v>
      </c>
      <c r="E3379" s="37"/>
      <c r="F3379" s="10">
        <f t="shared" si="113"/>
        <v>0.13176131276188136</v>
      </c>
    </row>
    <row r="3380" spans="1:6" ht="12.75">
      <c r="A3380" s="17" t="s">
        <v>1437</v>
      </c>
      <c r="B3380" s="31">
        <v>129854300</v>
      </c>
      <c r="C3380" s="31"/>
      <c r="D3380" s="31">
        <v>17239225</v>
      </c>
      <c r="E3380" s="17"/>
      <c r="F3380" s="14">
        <f t="shared" si="113"/>
        <v>0.13275821439875307</v>
      </c>
    </row>
    <row r="3381" spans="1:6" ht="12.75">
      <c r="A3381" s="17" t="s">
        <v>2677</v>
      </c>
      <c r="B3381" s="31">
        <v>67135100</v>
      </c>
      <c r="C3381" s="31"/>
      <c r="D3381" s="31">
        <v>8056650</v>
      </c>
      <c r="E3381" s="17"/>
      <c r="F3381" s="14">
        <f t="shared" si="113"/>
        <v>0.12000652415800378</v>
      </c>
    </row>
    <row r="3382" spans="1:6" ht="12.75">
      <c r="A3382" s="17" t="s">
        <v>2937</v>
      </c>
      <c r="B3382" s="31">
        <v>6472900</v>
      </c>
      <c r="C3382" s="31"/>
      <c r="D3382" s="31">
        <v>770525</v>
      </c>
      <c r="E3382" s="17"/>
      <c r="F3382" s="14">
        <f t="shared" si="113"/>
        <v>0.11903860711582134</v>
      </c>
    </row>
    <row r="3383" spans="1:6" ht="12.75">
      <c r="A3383" s="17" t="s">
        <v>2938</v>
      </c>
      <c r="B3383" s="31">
        <v>19270700</v>
      </c>
      <c r="C3383" s="31"/>
      <c r="D3383" s="31">
        <v>2516550</v>
      </c>
      <c r="E3383" s="17"/>
      <c r="F3383" s="14">
        <f t="shared" si="113"/>
        <v>0.1305894440783158</v>
      </c>
    </row>
    <row r="3384" spans="1:6" ht="12.75">
      <c r="A3384" s="17" t="s">
        <v>2939</v>
      </c>
      <c r="B3384" s="31">
        <v>58667500</v>
      </c>
      <c r="C3384" s="31"/>
      <c r="D3384" s="31">
        <v>8054175</v>
      </c>
      <c r="E3384" s="17"/>
      <c r="F3384" s="14">
        <f t="shared" si="113"/>
        <v>0.13728512379085525</v>
      </c>
    </row>
    <row r="3385" spans="1:6" ht="12.75">
      <c r="A3385" s="17" t="s">
        <v>2940</v>
      </c>
      <c r="B3385" s="31">
        <v>43562700</v>
      </c>
      <c r="C3385" s="31"/>
      <c r="D3385" s="31">
        <v>4779870</v>
      </c>
      <c r="E3385" s="17"/>
      <c r="F3385" s="14">
        <f t="shared" si="113"/>
        <v>0.10972391518432054</v>
      </c>
    </row>
    <row r="3386" spans="1:6" ht="12.75">
      <c r="A3386" s="40" t="s">
        <v>2941</v>
      </c>
      <c r="B3386" s="31"/>
      <c r="C3386" s="31"/>
      <c r="D3386" s="31"/>
      <c r="E3386" s="17"/>
      <c r="F3386" s="14"/>
    </row>
    <row r="3387" spans="1:6" ht="12.75">
      <c r="A3387" s="17" t="s">
        <v>820</v>
      </c>
      <c r="B3387" s="31">
        <v>36075100</v>
      </c>
      <c r="C3387" s="31"/>
      <c r="D3387" s="31">
        <v>4057430</v>
      </c>
      <c r="E3387" s="17"/>
      <c r="F3387" s="14">
        <f>SUM(D3387/B3387)</f>
        <v>0.11247176030004075</v>
      </c>
    </row>
    <row r="3388" spans="1:6" ht="12.75">
      <c r="A3388" s="40" t="s">
        <v>2941</v>
      </c>
      <c r="B3388" s="31"/>
      <c r="C3388" s="31"/>
      <c r="D3388" s="31"/>
      <c r="E3388" s="17"/>
      <c r="F3388" s="14"/>
    </row>
    <row r="3389" spans="1:6" ht="12.75">
      <c r="A3389" s="17" t="s">
        <v>626</v>
      </c>
      <c r="B3389" s="31">
        <v>29405700</v>
      </c>
      <c r="C3389" s="31"/>
      <c r="D3389" s="31">
        <v>5970989</v>
      </c>
      <c r="E3389" s="17"/>
      <c r="F3389" s="14">
        <f>SUM(D3389/B3389)</f>
        <v>0.20305549604328413</v>
      </c>
    </row>
    <row r="3390" spans="1:6" ht="12.75">
      <c r="A3390" s="40" t="s">
        <v>1212</v>
      </c>
      <c r="B3390" s="31"/>
      <c r="C3390" s="31"/>
      <c r="D3390" s="31"/>
      <c r="E3390" s="17"/>
      <c r="F3390" s="14"/>
    </row>
    <row r="3391" spans="1:6" ht="15.75">
      <c r="A3391" s="23" t="s">
        <v>2567</v>
      </c>
      <c r="B3391" s="37">
        <f>+B3342+B3353+B3360+B3367+B3372+B3379</f>
        <v>2352502600</v>
      </c>
      <c r="C3391" s="37"/>
      <c r="D3391" s="37">
        <f>+D3342+D3353+D3360+D3367+D3372+D3379</f>
        <v>347564646</v>
      </c>
      <c r="E3391" s="37"/>
      <c r="F3391" s="10">
        <f>SUM(D3391/B3391)</f>
        <v>0.14774251301571356</v>
      </c>
    </row>
    <row r="3392" spans="1:6" ht="4.5" customHeight="1">
      <c r="A3392" s="23"/>
      <c r="B3392" s="37"/>
      <c r="C3392" s="37"/>
      <c r="D3392" s="37"/>
      <c r="E3392" s="37"/>
      <c r="F3392" s="10"/>
    </row>
    <row r="3393" spans="1:5" ht="12.75">
      <c r="A3393" s="17" t="s">
        <v>2942</v>
      </c>
      <c r="B3393" s="17" t="s">
        <v>2943</v>
      </c>
      <c r="C3393" s="17"/>
      <c r="D3393" s="17"/>
      <c r="E3393" s="38" t="s">
        <v>76</v>
      </c>
    </row>
    <row r="3394" spans="1:5" ht="12.75">
      <c r="A3394" s="17" t="s">
        <v>2944</v>
      </c>
      <c r="B3394" s="17" t="s">
        <v>2945</v>
      </c>
      <c r="C3394" s="17"/>
      <c r="D3394" s="17"/>
      <c r="E3394" s="38" t="s">
        <v>2946</v>
      </c>
    </row>
    <row r="3395" spans="1:5" ht="12.75">
      <c r="A3395" s="17" t="s">
        <v>1532</v>
      </c>
      <c r="B3395" s="17" t="s">
        <v>2945</v>
      </c>
      <c r="C3395" s="17"/>
      <c r="D3395" s="17"/>
      <c r="E3395" s="38" t="s">
        <v>2946</v>
      </c>
    </row>
    <row r="3396" spans="1:6" ht="12.75">
      <c r="A3396" s="46" t="s">
        <v>2947</v>
      </c>
      <c r="B3396" s="47"/>
      <c r="C3396" s="47"/>
      <c r="D3396" s="47"/>
      <c r="E3396" s="47"/>
      <c r="F3396" s="48"/>
    </row>
    <row r="3397" spans="1:6" ht="12.75">
      <c r="A3397" s="49"/>
      <c r="B3397" s="11"/>
      <c r="C3397" s="11"/>
      <c r="D3397" s="11"/>
      <c r="E3397" s="11"/>
      <c r="F3397" s="45"/>
    </row>
    <row r="3398" spans="1:6" ht="12.75">
      <c r="A3398" s="20" t="s">
        <v>1448</v>
      </c>
      <c r="B3398" s="5">
        <v>2002</v>
      </c>
      <c r="C3398" s="5" t="s">
        <v>1449</v>
      </c>
      <c r="D3398" s="5">
        <v>2002</v>
      </c>
      <c r="E3398" s="20"/>
      <c r="F3398" s="50"/>
    </row>
    <row r="3399" spans="1:6" ht="13.5" thickBot="1">
      <c r="A3399" s="51" t="s">
        <v>1450</v>
      </c>
      <c r="B3399" s="52" t="s">
        <v>1451</v>
      </c>
      <c r="C3399" s="51"/>
      <c r="D3399" s="51" t="s">
        <v>1452</v>
      </c>
      <c r="E3399" s="51"/>
      <c r="F3399" s="53" t="s">
        <v>1453</v>
      </c>
    </row>
    <row r="3400" spans="1:6" ht="12.75">
      <c r="A3400" s="11"/>
      <c r="B3400" s="13"/>
      <c r="C3400" s="13"/>
      <c r="D3400" s="13"/>
      <c r="E3400" s="11"/>
      <c r="F3400" s="45"/>
    </row>
    <row r="3401" spans="1:6" ht="12.75">
      <c r="A3401" s="8" t="s">
        <v>2948</v>
      </c>
      <c r="B3401" s="37">
        <f>SUM(B3402:B3407)</f>
        <v>199865700</v>
      </c>
      <c r="C3401" s="37"/>
      <c r="D3401" s="37">
        <f>SUM(D3402:D3407)</f>
        <v>214547880</v>
      </c>
      <c r="E3401" s="37"/>
      <c r="F3401" s="10">
        <f aca="true" t="shared" si="114" ref="F3401:F3407">SUM(D3401/B3401)</f>
        <v>1.073460228543467</v>
      </c>
    </row>
    <row r="3402" spans="1:6" ht="12.75">
      <c r="A3402" s="17" t="s">
        <v>1725</v>
      </c>
      <c r="B3402" s="31">
        <v>46174400</v>
      </c>
      <c r="C3402" s="31"/>
      <c r="D3402" s="31">
        <v>48695530</v>
      </c>
      <c r="E3402" s="17"/>
      <c r="F3402" s="14">
        <f t="shared" si="114"/>
        <v>1.0546001680584913</v>
      </c>
    </row>
    <row r="3403" spans="1:6" ht="12.75">
      <c r="A3403" s="17" t="s">
        <v>2949</v>
      </c>
      <c r="B3403" s="31">
        <v>26520100</v>
      </c>
      <c r="C3403" s="31"/>
      <c r="D3403" s="31">
        <v>32823230</v>
      </c>
      <c r="E3403" s="17"/>
      <c r="F3403" s="14">
        <f t="shared" si="114"/>
        <v>1.237673689013239</v>
      </c>
    </row>
    <row r="3404" spans="1:6" ht="12.75">
      <c r="A3404" s="17" t="s">
        <v>2950</v>
      </c>
      <c r="B3404" s="31">
        <v>39937600</v>
      </c>
      <c r="C3404" s="31"/>
      <c r="D3404" s="31">
        <v>45120500</v>
      </c>
      <c r="E3404" s="17"/>
      <c r="F3404" s="14">
        <f t="shared" si="114"/>
        <v>1.1297749489203157</v>
      </c>
    </row>
    <row r="3405" spans="1:6" ht="12.75">
      <c r="A3405" s="17" t="s">
        <v>2951</v>
      </c>
      <c r="B3405" s="31">
        <v>22671900</v>
      </c>
      <c r="C3405" s="31"/>
      <c r="D3405" s="31">
        <v>30287410</v>
      </c>
      <c r="E3405" s="17"/>
      <c r="F3405" s="14">
        <f t="shared" si="114"/>
        <v>1.3359008287792378</v>
      </c>
    </row>
    <row r="3406" spans="1:6" ht="12.75">
      <c r="A3406" s="17" t="s">
        <v>1219</v>
      </c>
      <c r="B3406" s="31">
        <v>42764700</v>
      </c>
      <c r="C3406" s="31"/>
      <c r="D3406" s="31">
        <v>54371180</v>
      </c>
      <c r="E3406" s="17"/>
      <c r="F3406" s="14">
        <f t="shared" si="114"/>
        <v>1.2714032835492826</v>
      </c>
    </row>
    <row r="3407" spans="1:6" ht="12.75">
      <c r="A3407" s="17" t="s">
        <v>1725</v>
      </c>
      <c r="B3407" s="31">
        <v>21797000</v>
      </c>
      <c r="C3407" s="31"/>
      <c r="D3407" s="31">
        <v>3250030</v>
      </c>
      <c r="E3407" s="17"/>
      <c r="F3407" s="14">
        <f t="shared" si="114"/>
        <v>0.14910446391705282</v>
      </c>
    </row>
    <row r="3408" spans="1:6" ht="12.75">
      <c r="A3408" s="40" t="s">
        <v>2952</v>
      </c>
      <c r="B3408" s="31"/>
      <c r="C3408" s="31"/>
      <c r="D3408" s="31"/>
      <c r="E3408" s="17"/>
      <c r="F3408" s="14"/>
    </row>
    <row r="3409" spans="1:6" ht="12.75">
      <c r="A3409" s="8" t="s">
        <v>1236</v>
      </c>
      <c r="B3409" s="37">
        <f>SUM(B3410:B3415)</f>
        <v>237341000</v>
      </c>
      <c r="C3409" s="37"/>
      <c r="D3409" s="37">
        <f>SUM(D3410:D3415)</f>
        <v>282930810</v>
      </c>
      <c r="E3409" s="37"/>
      <c r="F3409" s="10">
        <f aca="true" t="shared" si="115" ref="F3409:F3424">SUM(D3409/B3409)</f>
        <v>1.192085691052115</v>
      </c>
    </row>
    <row r="3410" spans="1:6" ht="12.75">
      <c r="A3410" s="17" t="s">
        <v>2625</v>
      </c>
      <c r="B3410" s="31">
        <v>41507300</v>
      </c>
      <c r="C3410" s="31"/>
      <c r="D3410" s="31">
        <v>46288340</v>
      </c>
      <c r="E3410" s="17"/>
      <c r="F3410" s="14">
        <f t="shared" si="115"/>
        <v>1.1151855215829505</v>
      </c>
    </row>
    <row r="3411" spans="1:6" ht="12.75">
      <c r="A3411" s="17" t="s">
        <v>2100</v>
      </c>
      <c r="B3411" s="31">
        <v>28899600</v>
      </c>
      <c r="C3411" s="31"/>
      <c r="D3411" s="31">
        <v>32717860</v>
      </c>
      <c r="E3411" s="17"/>
      <c r="F3411" s="14">
        <f t="shared" si="115"/>
        <v>1.132121551855389</v>
      </c>
    </row>
    <row r="3412" spans="1:6" ht="12.75">
      <c r="A3412" s="17" t="s">
        <v>1051</v>
      </c>
      <c r="B3412" s="31">
        <v>53478800</v>
      </c>
      <c r="C3412" s="31"/>
      <c r="D3412" s="31">
        <v>61237400</v>
      </c>
      <c r="E3412" s="17"/>
      <c r="F3412" s="14">
        <f t="shared" si="115"/>
        <v>1.1450780496196624</v>
      </c>
    </row>
    <row r="3413" spans="1:6" ht="12.75">
      <c r="A3413" s="17" t="s">
        <v>1314</v>
      </c>
      <c r="B3413" s="31">
        <v>29634800</v>
      </c>
      <c r="C3413" s="31"/>
      <c r="D3413" s="31">
        <v>32659810</v>
      </c>
      <c r="E3413" s="17"/>
      <c r="F3413" s="14">
        <f t="shared" si="115"/>
        <v>1.1020762751899793</v>
      </c>
    </row>
    <row r="3414" spans="1:6" ht="12.75">
      <c r="A3414" s="17" t="s">
        <v>2961</v>
      </c>
      <c r="B3414" s="31">
        <v>31053800</v>
      </c>
      <c r="C3414" s="31"/>
      <c r="D3414" s="31">
        <v>40150420</v>
      </c>
      <c r="E3414" s="17"/>
      <c r="F3414" s="14">
        <f t="shared" si="115"/>
        <v>1.2929309778513418</v>
      </c>
    </row>
    <row r="3415" spans="1:6" ht="12.75">
      <c r="A3415" s="17" t="s">
        <v>1418</v>
      </c>
      <c r="B3415" s="31">
        <v>52766700</v>
      </c>
      <c r="C3415" s="31"/>
      <c r="D3415" s="31">
        <v>69876980</v>
      </c>
      <c r="E3415" s="17"/>
      <c r="F3415" s="14">
        <f t="shared" si="115"/>
        <v>1.3242628400108403</v>
      </c>
    </row>
    <row r="3416" spans="1:6" ht="12.75">
      <c r="A3416" s="8" t="s">
        <v>2962</v>
      </c>
      <c r="B3416" s="37">
        <f>SUM(B3417:B3424)</f>
        <v>463523800</v>
      </c>
      <c r="C3416" s="37"/>
      <c r="D3416" s="37">
        <f>SUM(D3417:D3424)</f>
        <v>561009550</v>
      </c>
      <c r="E3416" s="37"/>
      <c r="F3416" s="10">
        <f t="shared" si="115"/>
        <v>1.210314443400749</v>
      </c>
    </row>
    <row r="3417" spans="1:6" ht="12.75">
      <c r="A3417" s="17" t="s">
        <v>2963</v>
      </c>
      <c r="B3417" s="31">
        <v>29052000</v>
      </c>
      <c r="C3417" s="31"/>
      <c r="D3417" s="31">
        <v>39916020</v>
      </c>
      <c r="E3417" s="17"/>
      <c r="F3417" s="14">
        <f t="shared" si="115"/>
        <v>1.3739508467575383</v>
      </c>
    </row>
    <row r="3418" spans="1:6" ht="12.75">
      <c r="A3418" s="17" t="s">
        <v>2964</v>
      </c>
      <c r="B3418" s="31">
        <v>70062100</v>
      </c>
      <c r="C3418" s="31"/>
      <c r="D3418" s="31">
        <v>82806320</v>
      </c>
      <c r="E3418" s="17"/>
      <c r="F3418" s="14">
        <f t="shared" si="115"/>
        <v>1.1818989153907749</v>
      </c>
    </row>
    <row r="3419" spans="1:6" ht="12.75">
      <c r="A3419" s="17" t="s">
        <v>2965</v>
      </c>
      <c r="B3419" s="31">
        <v>3195300</v>
      </c>
      <c r="C3419" s="31"/>
      <c r="D3419" s="31">
        <v>4343760</v>
      </c>
      <c r="E3419" s="17"/>
      <c r="F3419" s="14">
        <f t="shared" si="115"/>
        <v>1.3594216505492442</v>
      </c>
    </row>
    <row r="3420" spans="1:6" ht="12.75">
      <c r="A3420" s="17" t="s">
        <v>2847</v>
      </c>
      <c r="B3420" s="31">
        <v>101560500</v>
      </c>
      <c r="C3420" s="31"/>
      <c r="D3420" s="31">
        <v>125943870</v>
      </c>
      <c r="E3420" s="17"/>
      <c r="F3420" s="14">
        <f t="shared" si="115"/>
        <v>1.2400871401775297</v>
      </c>
    </row>
    <row r="3421" spans="1:6" ht="12.75">
      <c r="A3421" s="17" t="s">
        <v>2966</v>
      </c>
      <c r="B3421" s="31">
        <v>92932100</v>
      </c>
      <c r="C3421" s="31"/>
      <c r="D3421" s="31">
        <v>118223990</v>
      </c>
      <c r="E3421" s="17"/>
      <c r="F3421" s="14">
        <f t="shared" si="115"/>
        <v>1.2721545085067485</v>
      </c>
    </row>
    <row r="3422" spans="1:6" ht="12.75">
      <c r="A3422" s="17" t="s">
        <v>2967</v>
      </c>
      <c r="B3422" s="31">
        <v>45377800</v>
      </c>
      <c r="C3422" s="31"/>
      <c r="D3422" s="31">
        <v>54861530</v>
      </c>
      <c r="E3422" s="17"/>
      <c r="F3422" s="14">
        <f t="shared" si="115"/>
        <v>1.2089949270348055</v>
      </c>
    </row>
    <row r="3423" spans="1:6" ht="12.75">
      <c r="A3423" s="17" t="s">
        <v>2968</v>
      </c>
      <c r="B3423" s="31">
        <v>109747200</v>
      </c>
      <c r="C3423" s="31"/>
      <c r="D3423" s="31">
        <v>124278360</v>
      </c>
      <c r="E3423" s="17"/>
      <c r="F3423" s="14">
        <f t="shared" si="115"/>
        <v>1.1324057470258921</v>
      </c>
    </row>
    <row r="3424" spans="1:6" ht="12.75">
      <c r="A3424" s="17" t="s">
        <v>2969</v>
      </c>
      <c r="B3424" s="31">
        <v>11596800</v>
      </c>
      <c r="C3424" s="31"/>
      <c r="D3424" s="31">
        <v>10635700</v>
      </c>
      <c r="E3424" s="17"/>
      <c r="F3424" s="14">
        <f t="shared" si="115"/>
        <v>0.9171236892935982</v>
      </c>
    </row>
    <row r="3425" spans="1:6" ht="12.75">
      <c r="A3425" s="40" t="s">
        <v>2970</v>
      </c>
      <c r="B3425" s="31"/>
      <c r="C3425" s="31"/>
      <c r="D3425" s="31"/>
      <c r="E3425" s="17"/>
      <c r="F3425" s="14"/>
    </row>
    <row r="3426" spans="1:6" ht="12.75">
      <c r="A3426" s="8" t="s">
        <v>2971</v>
      </c>
      <c r="B3426" s="37">
        <f>SUM(B3427:B3438)</f>
        <v>676983600</v>
      </c>
      <c r="C3426" s="37"/>
      <c r="D3426" s="37">
        <f>SUM(D3427:D3438)</f>
        <v>774592110</v>
      </c>
      <c r="E3426" s="37"/>
      <c r="F3426" s="10">
        <f aca="true" t="shared" si="116" ref="F3426:F3438">SUM(D3426/B3426)</f>
        <v>1.1441814986360084</v>
      </c>
    </row>
    <row r="3427" spans="1:6" ht="12.75">
      <c r="A3427" s="17" t="s">
        <v>2972</v>
      </c>
      <c r="B3427" s="31">
        <v>5900300</v>
      </c>
      <c r="C3427" s="31"/>
      <c r="D3427" s="31">
        <v>7403260</v>
      </c>
      <c r="E3427" s="17"/>
      <c r="F3427" s="14">
        <f t="shared" si="116"/>
        <v>1.2547260308797858</v>
      </c>
    </row>
    <row r="3428" spans="1:6" ht="12.75">
      <c r="A3428" s="17" t="s">
        <v>2973</v>
      </c>
      <c r="B3428" s="31">
        <v>32538700</v>
      </c>
      <c r="C3428" s="31"/>
      <c r="D3428" s="31">
        <v>43742520</v>
      </c>
      <c r="E3428" s="17"/>
      <c r="F3428" s="14">
        <f t="shared" si="116"/>
        <v>1.344322913945548</v>
      </c>
    </row>
    <row r="3429" spans="1:6" ht="12.75">
      <c r="A3429" s="17" t="s">
        <v>2974</v>
      </c>
      <c r="B3429" s="31">
        <v>179500200</v>
      </c>
      <c r="C3429" s="31"/>
      <c r="D3429" s="31">
        <v>206802900</v>
      </c>
      <c r="E3429" s="17"/>
      <c r="F3429" s="14">
        <f t="shared" si="116"/>
        <v>1.1521040087977619</v>
      </c>
    </row>
    <row r="3430" spans="1:6" ht="12.75">
      <c r="A3430" s="17" t="s">
        <v>2841</v>
      </c>
      <c r="B3430" s="31">
        <v>88189500</v>
      </c>
      <c r="C3430" s="31"/>
      <c r="D3430" s="31">
        <v>99452360</v>
      </c>
      <c r="E3430" s="17"/>
      <c r="F3430" s="14">
        <f t="shared" si="116"/>
        <v>1.1277120292098266</v>
      </c>
    </row>
    <row r="3431" spans="1:6" ht="12.75">
      <c r="A3431" s="17" t="s">
        <v>458</v>
      </c>
      <c r="B3431" s="31">
        <v>31786800</v>
      </c>
      <c r="C3431" s="31"/>
      <c r="D3431" s="31">
        <v>31694840</v>
      </c>
      <c r="E3431" s="17"/>
      <c r="F3431" s="14">
        <f t="shared" si="116"/>
        <v>0.9971069752224194</v>
      </c>
    </row>
    <row r="3432" spans="1:6" ht="12.75">
      <c r="A3432" s="17" t="s">
        <v>387</v>
      </c>
      <c r="B3432" s="31">
        <v>5063700</v>
      </c>
      <c r="C3432" s="31"/>
      <c r="D3432" s="31">
        <v>7344220</v>
      </c>
      <c r="E3432" s="17"/>
      <c r="F3432" s="14">
        <f t="shared" si="116"/>
        <v>1.4503663329186167</v>
      </c>
    </row>
    <row r="3433" spans="1:6" ht="12.75">
      <c r="A3433" s="17" t="s">
        <v>388</v>
      </c>
      <c r="B3433" s="31">
        <v>34589400</v>
      </c>
      <c r="C3433" s="31"/>
      <c r="D3433" s="31">
        <v>39267570</v>
      </c>
      <c r="E3433" s="17"/>
      <c r="F3433" s="14">
        <f t="shared" si="116"/>
        <v>1.1352486599941023</v>
      </c>
    </row>
    <row r="3434" spans="1:6" ht="12.75">
      <c r="A3434" s="17" t="s">
        <v>389</v>
      </c>
      <c r="B3434" s="31">
        <v>89432900</v>
      </c>
      <c r="C3434" s="31"/>
      <c r="D3434" s="31">
        <v>100543310</v>
      </c>
      <c r="E3434" s="17"/>
      <c r="F3434" s="14">
        <f t="shared" si="116"/>
        <v>1.1242317983650312</v>
      </c>
    </row>
    <row r="3435" spans="1:6" ht="12.75">
      <c r="A3435" s="17" t="s">
        <v>390</v>
      </c>
      <c r="B3435" s="31">
        <v>36963000</v>
      </c>
      <c r="C3435" s="31"/>
      <c r="D3435" s="31">
        <v>41015190</v>
      </c>
      <c r="E3435" s="17"/>
      <c r="F3435" s="14">
        <f t="shared" si="116"/>
        <v>1.1096282769255743</v>
      </c>
    </row>
    <row r="3436" spans="1:6" ht="12.75">
      <c r="A3436" s="17" t="s">
        <v>277</v>
      </c>
      <c r="B3436" s="31">
        <v>86619800</v>
      </c>
      <c r="C3436" s="31"/>
      <c r="D3436" s="31">
        <v>97593790</v>
      </c>
      <c r="E3436" s="17"/>
      <c r="F3436" s="14">
        <f t="shared" si="116"/>
        <v>1.1266914723885302</v>
      </c>
    </row>
    <row r="3437" spans="1:6" ht="12.75">
      <c r="A3437" s="17" t="s">
        <v>2127</v>
      </c>
      <c r="B3437" s="31">
        <v>19625800</v>
      </c>
      <c r="C3437" s="31"/>
      <c r="D3437" s="31">
        <v>24206350</v>
      </c>
      <c r="E3437" s="17"/>
      <c r="F3437" s="14">
        <f t="shared" si="116"/>
        <v>1.2333943074931977</v>
      </c>
    </row>
    <row r="3438" spans="1:6" ht="12.75">
      <c r="A3438" s="17" t="s">
        <v>391</v>
      </c>
      <c r="B3438" s="31">
        <v>66773500</v>
      </c>
      <c r="C3438" s="31"/>
      <c r="D3438" s="31">
        <v>75525800</v>
      </c>
      <c r="E3438" s="17"/>
      <c r="F3438" s="14">
        <f t="shared" si="116"/>
        <v>1.131074453188765</v>
      </c>
    </row>
    <row r="3439" spans="1:6" ht="12.75">
      <c r="A3439" s="17"/>
      <c r="B3439" s="31"/>
      <c r="C3439" s="31"/>
      <c r="D3439" s="31"/>
      <c r="E3439" s="17"/>
      <c r="F3439" s="14"/>
    </row>
    <row r="3440" spans="1:6" ht="12.75">
      <c r="A3440" s="17"/>
      <c r="B3440" s="17"/>
      <c r="C3440" s="17"/>
      <c r="D3440" s="17"/>
      <c r="E3440" s="17"/>
      <c r="F3440" s="14"/>
    </row>
    <row r="3441" spans="1:6" ht="15.75">
      <c r="A3441" s="23" t="s">
        <v>2567</v>
      </c>
      <c r="B3441" s="37">
        <f>+B3401+B3409+B3416+B3426</f>
        <v>1577714100</v>
      </c>
      <c r="C3441" s="37"/>
      <c r="D3441" s="37">
        <f>+D3401+D3409+D3416+D3426</f>
        <v>1833080350</v>
      </c>
      <c r="E3441" s="37"/>
      <c r="F3441" s="10">
        <f>SUM(D3441/B3441)</f>
        <v>1.161858381059027</v>
      </c>
    </row>
    <row r="3444" spans="1:5" ht="12.75">
      <c r="A3444" s="17" t="s">
        <v>392</v>
      </c>
      <c r="B3444" s="17" t="s">
        <v>393</v>
      </c>
      <c r="C3444" s="17"/>
      <c r="D3444" s="17"/>
      <c r="E3444" s="38" t="s">
        <v>394</v>
      </c>
    </row>
    <row r="3448" spans="1:6" ht="12.75">
      <c r="A3448" s="46" t="s">
        <v>395</v>
      </c>
      <c r="B3448" s="47"/>
      <c r="C3448" s="47"/>
      <c r="D3448" s="47"/>
      <c r="E3448" s="47"/>
      <c r="F3448" s="48"/>
    </row>
    <row r="3449" spans="1:6" ht="12.75">
      <c r="A3449" s="49"/>
      <c r="B3449" s="11"/>
      <c r="C3449" s="11"/>
      <c r="D3449" s="11"/>
      <c r="E3449" s="11"/>
      <c r="F3449" s="45"/>
    </row>
    <row r="3450" spans="1:6" ht="12.75">
      <c r="A3450" s="20" t="s">
        <v>1448</v>
      </c>
      <c r="B3450" s="5">
        <v>2002</v>
      </c>
      <c r="C3450" s="5" t="s">
        <v>1449</v>
      </c>
      <c r="D3450" s="5">
        <v>2002</v>
      </c>
      <c r="E3450" s="20"/>
      <c r="F3450" s="50"/>
    </row>
    <row r="3451" spans="1:6" ht="13.5" thickBot="1">
      <c r="A3451" s="51" t="s">
        <v>1450</v>
      </c>
      <c r="B3451" s="52" t="s">
        <v>1451</v>
      </c>
      <c r="C3451" s="51"/>
      <c r="D3451" s="51" t="s">
        <v>1452</v>
      </c>
      <c r="E3451" s="51"/>
      <c r="F3451" s="53" t="s">
        <v>1453</v>
      </c>
    </row>
    <row r="3452" spans="1:6" ht="12.75">
      <c r="A3452" s="11"/>
      <c r="B3452" s="13"/>
      <c r="C3452" s="13"/>
      <c r="D3452" s="13"/>
      <c r="E3452" s="11"/>
      <c r="F3452" s="45"/>
    </row>
    <row r="3453" spans="1:6" ht="12.75">
      <c r="A3453" s="8" t="s">
        <v>396</v>
      </c>
      <c r="B3453" s="37">
        <v>33731669900</v>
      </c>
      <c r="C3453" s="37"/>
      <c r="D3453" s="37">
        <v>10158592067</v>
      </c>
      <c r="E3453" s="10"/>
      <c r="F3453" s="10">
        <f>SUM(D3453/B3453)</f>
        <v>0.30115888413220837</v>
      </c>
    </row>
    <row r="3454" spans="1:6" ht="12.75">
      <c r="A3454" s="17"/>
      <c r="B3454" s="17"/>
      <c r="C3454" s="17"/>
      <c r="D3454" s="17"/>
      <c r="E3454" s="14"/>
      <c r="F3454" s="14"/>
    </row>
    <row r="3455" spans="1:6" ht="12.75">
      <c r="A3455" s="17"/>
      <c r="B3455" s="17"/>
      <c r="C3455" s="17"/>
      <c r="D3455" s="17"/>
      <c r="E3455" s="14"/>
      <c r="F3455" s="14"/>
    </row>
    <row r="3456" spans="1:6" ht="15.75">
      <c r="A3456" s="23" t="s">
        <v>2567</v>
      </c>
      <c r="B3456" s="37">
        <f>+B3453</f>
        <v>33731669900</v>
      </c>
      <c r="C3456" s="37"/>
      <c r="D3456" s="37">
        <f>+D3453</f>
        <v>10158592067</v>
      </c>
      <c r="E3456" s="10"/>
      <c r="F3456" s="10">
        <f>SUM(D3456/B3456)</f>
        <v>0.30115888413220837</v>
      </c>
    </row>
    <row r="3457" spans="1:6" ht="12.75">
      <c r="A3457" s="17"/>
      <c r="B3457" s="17"/>
      <c r="C3457" s="17"/>
      <c r="D3457" s="17"/>
      <c r="E3457" s="14"/>
      <c r="F3457" s="14"/>
    </row>
    <row r="3461" spans="1:6" ht="12.75">
      <c r="A3461" s="46" t="s">
        <v>397</v>
      </c>
      <c r="B3461" s="47"/>
      <c r="C3461" s="47"/>
      <c r="D3461" s="47"/>
      <c r="E3461" s="47"/>
      <c r="F3461" s="48"/>
    </row>
    <row r="3462" spans="1:6" ht="12.75">
      <c r="A3462" s="49"/>
      <c r="B3462" s="11"/>
      <c r="C3462" s="11"/>
      <c r="D3462" s="11"/>
      <c r="E3462" s="11"/>
      <c r="F3462" s="45"/>
    </row>
    <row r="3463" spans="1:6" ht="12.75">
      <c r="A3463" s="20" t="s">
        <v>1448</v>
      </c>
      <c r="B3463" s="5">
        <v>2002</v>
      </c>
      <c r="C3463" s="5" t="s">
        <v>1449</v>
      </c>
      <c r="D3463" s="5">
        <v>2002</v>
      </c>
      <c r="E3463" s="20"/>
      <c r="F3463" s="50"/>
    </row>
    <row r="3464" spans="1:6" ht="13.5" thickBot="1">
      <c r="A3464" s="51" t="s">
        <v>1450</v>
      </c>
      <c r="B3464" s="52" t="s">
        <v>1451</v>
      </c>
      <c r="C3464" s="51"/>
      <c r="D3464" s="51" t="s">
        <v>1452</v>
      </c>
      <c r="E3464" s="51"/>
      <c r="F3464" s="53" t="s">
        <v>1453</v>
      </c>
    </row>
    <row r="3465" spans="1:6" ht="12.75">
      <c r="A3465" s="11"/>
      <c r="B3465" s="13"/>
      <c r="C3465" s="13"/>
      <c r="D3465" s="13"/>
      <c r="E3465" s="11"/>
      <c r="F3465" s="45"/>
    </row>
    <row r="3466" spans="1:6" ht="12.75">
      <c r="A3466" s="8" t="s">
        <v>398</v>
      </c>
      <c r="B3466" s="37">
        <f>SUM(B3467:B3473)</f>
        <v>1274486900</v>
      </c>
      <c r="C3466" s="37"/>
      <c r="D3466" s="37">
        <f>SUM(D3467:D3473)</f>
        <v>348891870</v>
      </c>
      <c r="E3466" s="37"/>
      <c r="F3466" s="10">
        <f aca="true" t="shared" si="117" ref="F3466:F3473">SUM(D3466/B3466)</f>
        <v>0.273750848282552</v>
      </c>
    </row>
    <row r="3467" spans="1:6" ht="12.75">
      <c r="A3467" s="17" t="s">
        <v>1437</v>
      </c>
      <c r="B3467" s="31">
        <v>307588600</v>
      </c>
      <c r="C3467" s="31"/>
      <c r="D3467" s="31">
        <v>86100600</v>
      </c>
      <c r="E3467" s="17"/>
      <c r="F3467" s="14">
        <f t="shared" si="117"/>
        <v>0.2799212974733134</v>
      </c>
    </row>
    <row r="3468" spans="1:6" ht="12.75">
      <c r="A3468" s="17" t="s">
        <v>399</v>
      </c>
      <c r="B3468" s="31">
        <v>449836200</v>
      </c>
      <c r="C3468" s="31"/>
      <c r="D3468" s="31">
        <v>125242410</v>
      </c>
      <c r="E3468" s="17"/>
      <c r="F3468" s="14">
        <f t="shared" si="117"/>
        <v>0.27841781074977956</v>
      </c>
    </row>
    <row r="3469" spans="1:6" ht="12.75">
      <c r="A3469" s="17" t="s">
        <v>400</v>
      </c>
      <c r="B3469" s="31">
        <v>70512000</v>
      </c>
      <c r="C3469" s="31"/>
      <c r="D3469" s="31">
        <v>19236320</v>
      </c>
      <c r="E3469" s="17"/>
      <c r="F3469" s="14">
        <f t="shared" si="117"/>
        <v>0.272809167233946</v>
      </c>
    </row>
    <row r="3470" spans="1:6" ht="12.75">
      <c r="A3470" s="17" t="s">
        <v>401</v>
      </c>
      <c r="B3470" s="31">
        <v>71711200</v>
      </c>
      <c r="C3470" s="31"/>
      <c r="D3470" s="31">
        <v>19886280</v>
      </c>
      <c r="E3470" s="17"/>
      <c r="F3470" s="14">
        <f t="shared" si="117"/>
        <v>0.2773106571916242</v>
      </c>
    </row>
    <row r="3471" spans="1:6" ht="12.75">
      <c r="A3471" s="17" t="s">
        <v>2991</v>
      </c>
      <c r="B3471" s="31">
        <v>86222900</v>
      </c>
      <c r="C3471" s="31"/>
      <c r="D3471" s="31">
        <v>23809540</v>
      </c>
      <c r="E3471" s="17"/>
      <c r="F3471" s="14">
        <f t="shared" si="117"/>
        <v>0.27613940148150895</v>
      </c>
    </row>
    <row r="3472" spans="1:6" ht="12.75">
      <c r="A3472" s="17" t="s">
        <v>402</v>
      </c>
      <c r="B3472" s="31">
        <v>150840900</v>
      </c>
      <c r="C3472" s="31"/>
      <c r="D3472" s="31">
        <v>39396030</v>
      </c>
      <c r="E3472" s="17"/>
      <c r="F3472" s="14">
        <f t="shared" si="117"/>
        <v>0.26117604708006914</v>
      </c>
    </row>
    <row r="3473" spans="1:6" ht="12.75">
      <c r="A3473" s="17" t="s">
        <v>403</v>
      </c>
      <c r="B3473" s="31">
        <v>137775100</v>
      </c>
      <c r="C3473" s="31"/>
      <c r="D3473" s="31">
        <v>35220690</v>
      </c>
      <c r="E3473" s="17"/>
      <c r="F3473" s="14">
        <f t="shared" si="117"/>
        <v>0.2556390087904128</v>
      </c>
    </row>
    <row r="3474" spans="1:6" ht="12.75">
      <c r="A3474" s="17"/>
      <c r="B3474" s="31"/>
      <c r="C3474" s="31"/>
      <c r="D3474" s="31"/>
      <c r="E3474" s="17"/>
      <c r="F3474" s="14"/>
    </row>
    <row r="3475" spans="1:6" ht="12.75">
      <c r="A3475" s="17"/>
      <c r="B3475" s="17"/>
      <c r="C3475" s="17"/>
      <c r="D3475" s="17"/>
      <c r="E3475" s="17"/>
      <c r="F3475" s="14"/>
    </row>
    <row r="3476" spans="1:6" ht="15.75">
      <c r="A3476" s="23" t="s">
        <v>2567</v>
      </c>
      <c r="B3476" s="37">
        <f>SUM(B3466)</f>
        <v>1274486900</v>
      </c>
      <c r="C3476" s="37"/>
      <c r="D3476" s="37">
        <f>SUM(D3466)</f>
        <v>348891870</v>
      </c>
      <c r="E3476" s="37"/>
      <c r="F3476" s="10">
        <f>SUM(D3476/B3476)</f>
        <v>0.273750848282552</v>
      </c>
    </row>
    <row r="3479" spans="1:5" ht="12.75">
      <c r="A3479" s="17" t="s">
        <v>404</v>
      </c>
      <c r="B3479" s="17" t="s">
        <v>405</v>
      </c>
      <c r="C3479" s="17"/>
      <c r="D3479" s="17"/>
      <c r="E3479" s="38" t="s">
        <v>406</v>
      </c>
    </row>
    <row r="3480" spans="1:5" ht="12.75">
      <c r="A3480" s="17" t="s">
        <v>407</v>
      </c>
      <c r="B3480" s="17" t="s">
        <v>405</v>
      </c>
      <c r="C3480" s="17"/>
      <c r="D3480" s="17"/>
      <c r="E3480" s="38" t="s">
        <v>406</v>
      </c>
    </row>
    <row r="3481" spans="1:5" ht="12.75">
      <c r="A3481" s="17" t="s">
        <v>408</v>
      </c>
      <c r="B3481" s="17" t="s">
        <v>409</v>
      </c>
      <c r="C3481" s="17"/>
      <c r="D3481" s="17"/>
      <c r="E3481" s="38" t="s">
        <v>410</v>
      </c>
    </row>
    <row r="3482" spans="1:5" ht="12.75">
      <c r="A3482" s="17" t="s">
        <v>411</v>
      </c>
      <c r="B3482" s="17" t="s">
        <v>409</v>
      </c>
      <c r="C3482" s="17"/>
      <c r="D3482" s="17"/>
      <c r="E3482" s="38" t="s">
        <v>410</v>
      </c>
    </row>
    <row r="3483" spans="1:5" ht="12.75">
      <c r="A3483" s="17" t="s">
        <v>412</v>
      </c>
      <c r="B3483" s="17" t="s">
        <v>409</v>
      </c>
      <c r="C3483" s="17"/>
      <c r="D3483" s="17"/>
      <c r="E3483" s="38" t="s">
        <v>410</v>
      </c>
    </row>
    <row r="3484" spans="1:5" ht="12.75">
      <c r="A3484" s="17" t="s">
        <v>413</v>
      </c>
      <c r="B3484" s="17" t="s">
        <v>409</v>
      </c>
      <c r="C3484" s="17"/>
      <c r="D3484" s="17"/>
      <c r="E3484" s="38" t="s">
        <v>410</v>
      </c>
    </row>
    <row r="3488" spans="1:6" ht="12.75">
      <c r="A3488" s="46" t="s">
        <v>414</v>
      </c>
      <c r="B3488" s="47"/>
      <c r="C3488" s="47"/>
      <c r="D3488" s="47"/>
      <c r="E3488" s="47"/>
      <c r="F3488" s="48"/>
    </row>
    <row r="3489" spans="1:6" ht="12.75">
      <c r="A3489" s="49"/>
      <c r="B3489" s="11"/>
      <c r="C3489" s="11"/>
      <c r="D3489" s="11"/>
      <c r="E3489" s="11"/>
      <c r="F3489" s="45"/>
    </row>
    <row r="3490" spans="1:6" ht="12.75">
      <c r="A3490" s="20" t="s">
        <v>1448</v>
      </c>
      <c r="B3490" s="5">
        <v>2002</v>
      </c>
      <c r="C3490" s="5" t="s">
        <v>1449</v>
      </c>
      <c r="D3490" s="5">
        <v>2002</v>
      </c>
      <c r="E3490" s="20"/>
      <c r="F3490" s="50"/>
    </row>
    <row r="3491" spans="1:6" ht="13.5" thickBot="1">
      <c r="A3491" s="51" t="s">
        <v>1450</v>
      </c>
      <c r="B3491" s="52" t="s">
        <v>1451</v>
      </c>
      <c r="C3491" s="51"/>
      <c r="D3491" s="51" t="s">
        <v>1452</v>
      </c>
      <c r="E3491" s="51"/>
      <c r="F3491" s="53" t="s">
        <v>1453</v>
      </c>
    </row>
    <row r="3492" spans="1:6" ht="12.75">
      <c r="A3492" s="11"/>
      <c r="B3492" s="13"/>
      <c r="C3492" s="13"/>
      <c r="D3492" s="13"/>
      <c r="E3492" s="11"/>
      <c r="F3492" s="45"/>
    </row>
    <row r="3493" spans="1:6" ht="12.75">
      <c r="A3493" s="8" t="s">
        <v>415</v>
      </c>
      <c r="B3493" s="37">
        <f>SUM(B3494:B3499)</f>
        <v>54503600</v>
      </c>
      <c r="C3493" s="37"/>
      <c r="D3493" s="37">
        <f>SUM(D3494:D3499)</f>
        <v>28167390</v>
      </c>
      <c r="E3493" s="37"/>
      <c r="F3493" s="10">
        <f aca="true" t="shared" si="118" ref="F3493:F3514">SUM(D3493/B3493)</f>
        <v>0.5167987068744083</v>
      </c>
    </row>
    <row r="3494" spans="1:6" ht="12.75">
      <c r="A3494" s="17" t="s">
        <v>416</v>
      </c>
      <c r="B3494" s="31">
        <v>9076100</v>
      </c>
      <c r="C3494" s="31"/>
      <c r="D3494" s="31">
        <v>4735070</v>
      </c>
      <c r="E3494" s="17"/>
      <c r="F3494" s="14">
        <f t="shared" si="118"/>
        <v>0.5217075616178756</v>
      </c>
    </row>
    <row r="3495" spans="1:6" ht="12.75">
      <c r="A3495" s="17" t="s">
        <v>417</v>
      </c>
      <c r="B3495" s="31">
        <v>3532100</v>
      </c>
      <c r="C3495" s="31"/>
      <c r="D3495" s="31">
        <v>1312140</v>
      </c>
      <c r="E3495" s="17"/>
      <c r="F3495" s="14">
        <f t="shared" si="118"/>
        <v>0.37149004841312533</v>
      </c>
    </row>
    <row r="3496" spans="1:6" ht="12.75">
      <c r="A3496" s="17" t="s">
        <v>144</v>
      </c>
      <c r="B3496" s="31">
        <v>13742800</v>
      </c>
      <c r="C3496" s="31"/>
      <c r="D3496" s="31">
        <v>8159190</v>
      </c>
      <c r="E3496" s="17"/>
      <c r="F3496" s="14">
        <f t="shared" si="118"/>
        <v>0.593706522688244</v>
      </c>
    </row>
    <row r="3497" spans="1:6" ht="12.75">
      <c r="A3497" s="17" t="s">
        <v>561</v>
      </c>
      <c r="B3497" s="31">
        <v>6483800</v>
      </c>
      <c r="C3497" s="31"/>
      <c r="D3497" s="31">
        <v>3533370</v>
      </c>
      <c r="E3497" s="17"/>
      <c r="F3497" s="14">
        <f t="shared" si="118"/>
        <v>0.5449535766063112</v>
      </c>
    </row>
    <row r="3498" spans="1:6" ht="12.75">
      <c r="A3498" s="17" t="s">
        <v>418</v>
      </c>
      <c r="B3498" s="31">
        <v>8823900</v>
      </c>
      <c r="C3498" s="31"/>
      <c r="D3498" s="31">
        <v>3753490</v>
      </c>
      <c r="E3498" s="17"/>
      <c r="F3498" s="14">
        <f t="shared" si="118"/>
        <v>0.4253776674712995</v>
      </c>
    </row>
    <row r="3499" spans="1:6" ht="12.75">
      <c r="A3499" s="17" t="s">
        <v>384</v>
      </c>
      <c r="B3499" s="31">
        <v>12844900</v>
      </c>
      <c r="C3499" s="31"/>
      <c r="D3499" s="31">
        <v>6674130</v>
      </c>
      <c r="E3499" s="17"/>
      <c r="F3499" s="14">
        <f t="shared" si="118"/>
        <v>0.5195937687331159</v>
      </c>
    </row>
    <row r="3500" spans="1:6" ht="12.75">
      <c r="A3500" s="8" t="s">
        <v>419</v>
      </c>
      <c r="B3500" s="9">
        <f>SUM(B3501:B3507)</f>
        <v>277267300</v>
      </c>
      <c r="C3500" s="57"/>
      <c r="D3500" s="9">
        <f>SUM(D3501:D3507)</f>
        <v>107769700</v>
      </c>
      <c r="E3500" s="11"/>
      <c r="F3500" s="10">
        <f t="shared" si="118"/>
        <v>0.38868521459256106</v>
      </c>
    </row>
    <row r="3501" spans="1:6" ht="12.75">
      <c r="A3501" s="17" t="s">
        <v>420</v>
      </c>
      <c r="B3501" s="87">
        <v>7651400</v>
      </c>
      <c r="C3501" s="41"/>
      <c r="D3501" s="87">
        <v>3714600</v>
      </c>
      <c r="E3501" s="37"/>
      <c r="F3501" s="14">
        <f t="shared" si="118"/>
        <v>0.4854797814778995</v>
      </c>
    </row>
    <row r="3502" spans="1:6" ht="12.75">
      <c r="A3502" s="17" t="s">
        <v>2141</v>
      </c>
      <c r="B3502" s="31">
        <v>118022200</v>
      </c>
      <c r="C3502" s="31"/>
      <c r="D3502" s="31">
        <v>36617450</v>
      </c>
      <c r="E3502" s="17"/>
      <c r="F3502" s="14">
        <f t="shared" si="118"/>
        <v>0.3102590021199401</v>
      </c>
    </row>
    <row r="3503" spans="1:6" ht="12.75">
      <c r="A3503" s="17" t="s">
        <v>2142</v>
      </c>
      <c r="B3503" s="31">
        <v>46645300</v>
      </c>
      <c r="C3503" s="31"/>
      <c r="D3503" s="31">
        <v>19530020</v>
      </c>
      <c r="E3503" s="17"/>
      <c r="F3503" s="14">
        <f t="shared" si="118"/>
        <v>0.41869212975369435</v>
      </c>
    </row>
    <row r="3504" spans="1:6" ht="12.75">
      <c r="A3504" s="17" t="s">
        <v>2143</v>
      </c>
      <c r="B3504" s="31">
        <v>27412400</v>
      </c>
      <c r="C3504" s="31"/>
      <c r="D3504" s="31">
        <v>14017500</v>
      </c>
      <c r="E3504" s="17"/>
      <c r="F3504" s="14">
        <f t="shared" si="118"/>
        <v>0.5113561745779283</v>
      </c>
    </row>
    <row r="3505" spans="1:6" ht="12.75">
      <c r="A3505" s="17" t="s">
        <v>2144</v>
      </c>
      <c r="B3505" s="31">
        <v>24548200</v>
      </c>
      <c r="C3505" s="31"/>
      <c r="D3505" s="31">
        <v>10153290</v>
      </c>
      <c r="E3505" s="17"/>
      <c r="F3505" s="14">
        <f t="shared" si="118"/>
        <v>0.41360629292575424</v>
      </c>
    </row>
    <row r="3506" spans="1:6" ht="12.75">
      <c r="A3506" s="17" t="s">
        <v>424</v>
      </c>
      <c r="B3506" s="31">
        <v>13358200</v>
      </c>
      <c r="C3506" s="31"/>
      <c r="D3506" s="31">
        <v>6431220</v>
      </c>
      <c r="E3506" s="17"/>
      <c r="F3506" s="14">
        <f t="shared" si="118"/>
        <v>0.4814436076716923</v>
      </c>
    </row>
    <row r="3507" spans="1:6" ht="12.75">
      <c r="A3507" s="17" t="s">
        <v>2145</v>
      </c>
      <c r="B3507" s="31">
        <v>39629600</v>
      </c>
      <c r="C3507" s="31"/>
      <c r="D3507" s="31">
        <v>17305620</v>
      </c>
      <c r="E3507" s="17"/>
      <c r="F3507" s="14">
        <f t="shared" si="118"/>
        <v>0.43668419565173505</v>
      </c>
    </row>
    <row r="3508" spans="1:6" ht="12.75">
      <c r="A3508" s="8" t="s">
        <v>2146</v>
      </c>
      <c r="B3508" s="9">
        <f>SUM(B3509:B3516)</f>
        <v>132760300</v>
      </c>
      <c r="C3508" s="57"/>
      <c r="D3508" s="9">
        <f>SUM(D3509:D3516)</f>
        <v>101071040</v>
      </c>
      <c r="E3508" s="11"/>
      <c r="F3508" s="10">
        <f t="shared" si="118"/>
        <v>0.7613046972626606</v>
      </c>
    </row>
    <row r="3509" spans="1:6" ht="12.75">
      <c r="A3509" s="17" t="s">
        <v>2147</v>
      </c>
      <c r="B3509" s="31">
        <v>19969400</v>
      </c>
      <c r="C3509" s="31"/>
      <c r="D3509" s="31">
        <v>9816260</v>
      </c>
      <c r="E3509" s="17"/>
      <c r="F3509" s="14">
        <f t="shared" si="118"/>
        <v>0.4915650945947299</v>
      </c>
    </row>
    <row r="3510" spans="1:6" ht="12.75">
      <c r="A3510" s="17" t="s">
        <v>2148</v>
      </c>
      <c r="B3510" s="31">
        <v>17561300</v>
      </c>
      <c r="C3510" s="31"/>
      <c r="D3510" s="31">
        <v>11181960</v>
      </c>
      <c r="E3510" s="17"/>
      <c r="F3510" s="14">
        <f t="shared" si="118"/>
        <v>0.6367387380205338</v>
      </c>
    </row>
    <row r="3511" spans="1:6" ht="12.75">
      <c r="A3511" s="17" t="s">
        <v>2149</v>
      </c>
      <c r="B3511" s="31">
        <v>11297500</v>
      </c>
      <c r="C3511" s="31"/>
      <c r="D3511" s="31">
        <v>5976490</v>
      </c>
      <c r="E3511" s="17"/>
      <c r="F3511" s="14">
        <f t="shared" si="118"/>
        <v>0.5290099579552998</v>
      </c>
    </row>
    <row r="3512" spans="1:6" ht="12.75">
      <c r="A3512" s="17" t="s">
        <v>2835</v>
      </c>
      <c r="B3512" s="31">
        <v>17110600</v>
      </c>
      <c r="C3512" s="31"/>
      <c r="D3512" s="31">
        <v>8235360</v>
      </c>
      <c r="E3512" s="17"/>
      <c r="F3512" s="14">
        <f t="shared" si="118"/>
        <v>0.48130164927004315</v>
      </c>
    </row>
    <row r="3513" spans="1:6" ht="12.75">
      <c r="A3513" s="17" t="s">
        <v>2150</v>
      </c>
      <c r="B3513" s="31">
        <v>28240200</v>
      </c>
      <c r="C3513" s="31"/>
      <c r="D3513" s="31">
        <v>14315570</v>
      </c>
      <c r="E3513" s="17"/>
      <c r="F3513" s="14">
        <f t="shared" si="118"/>
        <v>0.5069216931891417</v>
      </c>
    </row>
    <row r="3514" spans="1:6" ht="12.75">
      <c r="A3514" s="17" t="s">
        <v>2482</v>
      </c>
      <c r="B3514" s="31">
        <v>7306900</v>
      </c>
      <c r="C3514" s="31"/>
      <c r="D3514" s="31">
        <v>8842490</v>
      </c>
      <c r="E3514" s="17"/>
      <c r="F3514" s="14">
        <f t="shared" si="118"/>
        <v>1.2101561537724617</v>
      </c>
    </row>
    <row r="3515" spans="1:6" ht="12.75">
      <c r="A3515" s="40" t="s">
        <v>2036</v>
      </c>
      <c r="B3515" s="31"/>
      <c r="C3515" s="31"/>
      <c r="D3515" s="31"/>
      <c r="E3515" s="17"/>
      <c r="F3515" s="14"/>
    </row>
    <row r="3516" spans="1:6" ht="12.75">
      <c r="A3516" s="17" t="s">
        <v>2151</v>
      </c>
      <c r="B3516" s="31">
        <v>31274400</v>
      </c>
      <c r="C3516" s="31"/>
      <c r="D3516" s="31">
        <v>42702910</v>
      </c>
      <c r="E3516" s="17"/>
      <c r="F3516" s="14">
        <f>SUM(D3516/B3516)</f>
        <v>1.3654269946026143</v>
      </c>
    </row>
    <row r="3517" spans="1:6" ht="12.75">
      <c r="A3517" s="40" t="s">
        <v>2036</v>
      </c>
      <c r="B3517" s="31"/>
      <c r="C3517" s="31"/>
      <c r="D3517" s="31"/>
      <c r="E3517" s="17"/>
      <c r="F3517" s="14"/>
    </row>
    <row r="3518" spans="1:6" ht="12.75">
      <c r="A3518" s="8" t="s">
        <v>2152</v>
      </c>
      <c r="B3518" s="9">
        <f>SUM(B3519:B3525)</f>
        <v>122300000</v>
      </c>
      <c r="C3518" s="57"/>
      <c r="D3518" s="9">
        <f>SUM(D3519:D3525)</f>
        <v>70172270</v>
      </c>
      <c r="E3518" s="11"/>
      <c r="F3518" s="10">
        <f aca="true" t="shared" si="119" ref="F3518:F3532">SUM(D3518/B3518)</f>
        <v>0.5737716271463614</v>
      </c>
    </row>
    <row r="3519" spans="1:6" ht="12.75">
      <c r="A3519" s="17" t="s">
        <v>420</v>
      </c>
      <c r="B3519" s="31">
        <v>13457200</v>
      </c>
      <c r="C3519" s="31"/>
      <c r="D3519" s="31">
        <v>6299780</v>
      </c>
      <c r="E3519" s="17"/>
      <c r="F3519" s="14">
        <f t="shared" si="119"/>
        <v>0.46813453021430906</v>
      </c>
    </row>
    <row r="3520" spans="1:6" ht="12.75">
      <c r="A3520" s="17" t="s">
        <v>2153</v>
      </c>
      <c r="B3520" s="31">
        <v>19521100</v>
      </c>
      <c r="C3520" s="31"/>
      <c r="D3520" s="31">
        <v>10678420</v>
      </c>
      <c r="E3520" s="17"/>
      <c r="F3520" s="14">
        <f t="shared" si="119"/>
        <v>0.5470193790308948</v>
      </c>
    </row>
    <row r="3521" spans="1:6" ht="12.75">
      <c r="A3521" s="17" t="s">
        <v>2154</v>
      </c>
      <c r="B3521" s="31">
        <v>20867700</v>
      </c>
      <c r="C3521" s="31"/>
      <c r="D3521" s="31">
        <v>13071240</v>
      </c>
      <c r="E3521" s="17"/>
      <c r="F3521" s="14">
        <f t="shared" si="119"/>
        <v>0.6263862332695985</v>
      </c>
    </row>
    <row r="3522" spans="1:6" ht="12.75">
      <c r="A3522" s="17" t="s">
        <v>2454</v>
      </c>
      <c r="B3522" s="31">
        <v>21781800</v>
      </c>
      <c r="C3522" s="31"/>
      <c r="D3522" s="31">
        <v>14531120</v>
      </c>
      <c r="E3522" s="17"/>
      <c r="F3522" s="14">
        <f t="shared" si="119"/>
        <v>0.6671220927563378</v>
      </c>
    </row>
    <row r="3523" spans="1:6" ht="12.75">
      <c r="A3523" s="17" t="s">
        <v>2149</v>
      </c>
      <c r="B3523" s="31">
        <v>7707500</v>
      </c>
      <c r="C3523" s="31"/>
      <c r="D3523" s="31">
        <v>4033170</v>
      </c>
      <c r="E3523" s="17"/>
      <c r="F3523" s="14">
        <f t="shared" si="119"/>
        <v>0.5232786247161856</v>
      </c>
    </row>
    <row r="3524" spans="1:6" ht="12.75">
      <c r="A3524" s="17" t="s">
        <v>2155</v>
      </c>
      <c r="B3524" s="31">
        <v>10171300</v>
      </c>
      <c r="C3524" s="31"/>
      <c r="D3524" s="31">
        <v>6117230</v>
      </c>
      <c r="E3524" s="17"/>
      <c r="F3524" s="14">
        <f t="shared" si="119"/>
        <v>0.6014206640252475</v>
      </c>
    </row>
    <row r="3525" spans="1:6" ht="12.75">
      <c r="A3525" s="17" t="s">
        <v>2156</v>
      </c>
      <c r="B3525" s="31">
        <v>28793400</v>
      </c>
      <c r="C3525" s="31"/>
      <c r="D3525" s="31">
        <v>15441310</v>
      </c>
      <c r="E3525" s="17"/>
      <c r="F3525" s="14">
        <f t="shared" si="119"/>
        <v>0.5362794946064029</v>
      </c>
    </row>
    <row r="3526" spans="1:6" ht="12.75">
      <c r="A3526" s="8" t="s">
        <v>2157</v>
      </c>
      <c r="B3526" s="9">
        <f>SUM(B3527:B3532)</f>
        <v>78431000</v>
      </c>
      <c r="C3526" s="57"/>
      <c r="D3526" s="9">
        <f>SUM(D3527:D3532)</f>
        <v>39154605</v>
      </c>
      <c r="E3526" s="11"/>
      <c r="F3526" s="10">
        <f t="shared" si="119"/>
        <v>0.499223585062029</v>
      </c>
    </row>
    <row r="3527" spans="1:6" ht="12.75">
      <c r="A3527" s="17" t="s">
        <v>2158</v>
      </c>
      <c r="B3527" s="31">
        <v>7940600</v>
      </c>
      <c r="C3527" s="31"/>
      <c r="D3527" s="31">
        <v>4334530</v>
      </c>
      <c r="E3527" s="17"/>
      <c r="F3527" s="14">
        <f t="shared" si="119"/>
        <v>0.5458693297735687</v>
      </c>
    </row>
    <row r="3528" spans="1:6" ht="12.75">
      <c r="A3528" s="17" t="s">
        <v>2159</v>
      </c>
      <c r="B3528" s="31">
        <v>2041200</v>
      </c>
      <c r="C3528" s="31"/>
      <c r="D3528" s="31">
        <v>1164730</v>
      </c>
      <c r="E3528" s="17"/>
      <c r="F3528" s="14">
        <f t="shared" si="119"/>
        <v>0.5706104252400549</v>
      </c>
    </row>
    <row r="3529" spans="1:6" ht="12.75">
      <c r="A3529" s="17" t="s">
        <v>2160</v>
      </c>
      <c r="B3529" s="31">
        <v>12490500</v>
      </c>
      <c r="C3529" s="31"/>
      <c r="D3529" s="31">
        <v>6653120</v>
      </c>
      <c r="E3529" s="17"/>
      <c r="F3529" s="14">
        <f t="shared" si="119"/>
        <v>0.5326544173571914</v>
      </c>
    </row>
    <row r="3530" spans="1:6" ht="12.75">
      <c r="A3530" s="17" t="s">
        <v>2161</v>
      </c>
      <c r="B3530" s="31">
        <v>22200800</v>
      </c>
      <c r="C3530" s="31"/>
      <c r="D3530" s="31">
        <v>13210610</v>
      </c>
      <c r="E3530" s="17"/>
      <c r="F3530" s="14">
        <f t="shared" si="119"/>
        <v>0.5950510792403877</v>
      </c>
    </row>
    <row r="3531" spans="1:6" ht="12.75">
      <c r="A3531" s="17" t="s">
        <v>2162</v>
      </c>
      <c r="B3531" s="31">
        <v>18963600</v>
      </c>
      <c r="C3531" s="31"/>
      <c r="D3531" s="31">
        <v>8903990</v>
      </c>
      <c r="E3531" s="17"/>
      <c r="F3531" s="14">
        <f t="shared" si="119"/>
        <v>0.46953057436351747</v>
      </c>
    </row>
    <row r="3532" spans="1:6" ht="12.75">
      <c r="A3532" s="17" t="s">
        <v>134</v>
      </c>
      <c r="B3532" s="31">
        <v>14794300</v>
      </c>
      <c r="C3532" s="31"/>
      <c r="D3532" s="31">
        <v>4887625</v>
      </c>
      <c r="E3532" s="17"/>
      <c r="F3532" s="14">
        <f t="shared" si="119"/>
        <v>0.33037217036291006</v>
      </c>
    </row>
    <row r="3533" spans="1:6" ht="12.75">
      <c r="A3533" s="40" t="s">
        <v>2163</v>
      </c>
      <c r="B3533" s="31"/>
      <c r="C3533" s="31"/>
      <c r="D3533" s="31"/>
      <c r="E3533" s="17"/>
      <c r="F3533" s="14"/>
    </row>
    <row r="3534" spans="1:6" ht="12.75">
      <c r="A3534" s="17"/>
      <c r="B3534" s="31"/>
      <c r="C3534" s="31"/>
      <c r="D3534" s="31"/>
      <c r="E3534" s="17"/>
      <c r="F3534" s="14"/>
    </row>
    <row r="3535" spans="1:6" ht="12.75">
      <c r="A3535" s="17"/>
      <c r="B3535" s="17"/>
      <c r="C3535" s="17"/>
      <c r="D3535" s="17"/>
      <c r="E3535" s="17"/>
      <c r="F3535" s="14"/>
    </row>
    <row r="3536" spans="1:6" ht="15.75">
      <c r="A3536" s="23" t="s">
        <v>2567</v>
      </c>
      <c r="B3536" s="9">
        <f>+B3493+B3500+B3508+B3518+B3526</f>
        <v>665262200</v>
      </c>
      <c r="C3536" s="57"/>
      <c r="D3536" s="9">
        <f>+D3493+D3500+D3508+D3518+D3526</f>
        <v>346335005</v>
      </c>
      <c r="E3536" s="11"/>
      <c r="F3536" s="10">
        <f>SUM(D3536/B3536)</f>
        <v>0.5205992539482929</v>
      </c>
    </row>
    <row r="3539" spans="1:5" ht="12.75">
      <c r="A3539" s="17" t="s">
        <v>2164</v>
      </c>
      <c r="B3539" s="17" t="s">
        <v>1535</v>
      </c>
      <c r="C3539" s="17"/>
      <c r="D3539" s="17"/>
      <c r="E3539" s="38" t="s">
        <v>2165</v>
      </c>
    </row>
    <row r="3540" spans="1:5" ht="12.75">
      <c r="A3540" s="17" t="s">
        <v>2166</v>
      </c>
      <c r="B3540" s="17" t="s">
        <v>2167</v>
      </c>
      <c r="C3540" s="17"/>
      <c r="D3540" s="17"/>
      <c r="E3540" s="38" t="s">
        <v>1197</v>
      </c>
    </row>
    <row r="3541" spans="1:5" ht="12.75">
      <c r="A3541" s="17" t="s">
        <v>2168</v>
      </c>
      <c r="B3541" s="17" t="s">
        <v>2167</v>
      </c>
      <c r="C3541" s="17"/>
      <c r="D3541" s="17"/>
      <c r="E3541" s="38" t="s">
        <v>1197</v>
      </c>
    </row>
    <row r="3544" spans="1:6" ht="12.75">
      <c r="A3544" s="46" t="s">
        <v>2169</v>
      </c>
      <c r="B3544" s="47"/>
      <c r="C3544" s="47"/>
      <c r="D3544" s="47"/>
      <c r="E3544" s="47"/>
      <c r="F3544" s="48"/>
    </row>
    <row r="3545" spans="1:6" ht="12.75">
      <c r="A3545" s="49"/>
      <c r="B3545" s="11"/>
      <c r="C3545" s="11"/>
      <c r="D3545" s="11"/>
      <c r="E3545" s="11"/>
      <c r="F3545" s="45"/>
    </row>
    <row r="3546" spans="1:6" ht="12.75">
      <c r="A3546" s="20" t="s">
        <v>1448</v>
      </c>
      <c r="B3546" s="5">
        <v>2002</v>
      </c>
      <c r="C3546" s="5" t="s">
        <v>1449</v>
      </c>
      <c r="D3546" s="5">
        <v>2002</v>
      </c>
      <c r="E3546" s="20"/>
      <c r="F3546" s="50"/>
    </row>
    <row r="3547" spans="1:6" ht="13.5" thickBot="1">
      <c r="A3547" s="51" t="s">
        <v>1450</v>
      </c>
      <c r="B3547" s="52" t="s">
        <v>1451</v>
      </c>
      <c r="C3547" s="51"/>
      <c r="D3547" s="51" t="s">
        <v>1452</v>
      </c>
      <c r="E3547" s="51"/>
      <c r="F3547" s="53" t="s">
        <v>1453</v>
      </c>
    </row>
    <row r="3548" spans="1:6" ht="12.75">
      <c r="A3548" s="11"/>
      <c r="B3548" s="13"/>
      <c r="C3548" s="13"/>
      <c r="D3548" s="13"/>
      <c r="E3548" s="11"/>
      <c r="F3548" s="45"/>
    </row>
    <row r="3549" spans="1:6" ht="12.75">
      <c r="A3549" s="8" t="s">
        <v>2170</v>
      </c>
      <c r="B3549" s="37">
        <f>SUM(B3550:B3558)</f>
        <v>767805300</v>
      </c>
      <c r="C3549" s="37"/>
      <c r="D3549" s="37">
        <f>SUM(D3550:D3558)</f>
        <v>410617440</v>
      </c>
      <c r="E3549" s="37"/>
      <c r="F3549" s="10">
        <f>SUM(D3549/B3549)</f>
        <v>0.5347937035600041</v>
      </c>
    </row>
    <row r="3550" spans="1:6" ht="12.75">
      <c r="A3550" s="17" t="s">
        <v>2171</v>
      </c>
      <c r="B3550" s="31">
        <v>17361500</v>
      </c>
      <c r="C3550" s="31"/>
      <c r="D3550" s="31">
        <v>9492715</v>
      </c>
      <c r="E3550" s="17"/>
      <c r="F3550" s="14">
        <f aca="true" t="shared" si="120" ref="F3550:F3580">SUM(D3550/B3550)</f>
        <v>0.5467681363937448</v>
      </c>
    </row>
    <row r="3551" spans="1:6" ht="12.75">
      <c r="A3551" s="17" t="s">
        <v>2172</v>
      </c>
      <c r="B3551" s="31">
        <v>47015400</v>
      </c>
      <c r="C3551" s="31"/>
      <c r="D3551" s="31">
        <v>25189230</v>
      </c>
      <c r="E3551" s="17"/>
      <c r="F3551" s="14">
        <f t="shared" si="120"/>
        <v>0.5357655151290853</v>
      </c>
    </row>
    <row r="3552" spans="1:6" ht="12.75">
      <c r="A3552" s="17" t="s">
        <v>2173</v>
      </c>
      <c r="B3552" s="31">
        <v>20499100</v>
      </c>
      <c r="C3552" s="31"/>
      <c r="D3552" s="31">
        <v>11742015</v>
      </c>
      <c r="E3552" s="17"/>
      <c r="F3552" s="14">
        <f t="shared" si="120"/>
        <v>0.5728063671088</v>
      </c>
    </row>
    <row r="3553" spans="1:6" ht="12.75">
      <c r="A3553" s="17" t="s">
        <v>2174</v>
      </c>
      <c r="B3553" s="31">
        <v>71106900</v>
      </c>
      <c r="C3553" s="31"/>
      <c r="D3553" s="31">
        <v>35430255</v>
      </c>
      <c r="E3553" s="17"/>
      <c r="F3553" s="14">
        <f>SUM(D3553/B3553)</f>
        <v>0.4982674677141037</v>
      </c>
    </row>
    <row r="3554" spans="1:6" ht="12.75">
      <c r="A3554" s="17" t="s">
        <v>2175</v>
      </c>
      <c r="B3554" s="31">
        <v>8118000</v>
      </c>
      <c r="C3554" s="31"/>
      <c r="D3554" s="31">
        <v>3324555</v>
      </c>
      <c r="E3554" s="17"/>
      <c r="F3554" s="14">
        <f t="shared" si="120"/>
        <v>0.4095288248337029</v>
      </c>
    </row>
    <row r="3555" spans="1:6" ht="12.75">
      <c r="A3555" s="17" t="s">
        <v>2176</v>
      </c>
      <c r="B3555" s="31">
        <v>169985700</v>
      </c>
      <c r="C3555" s="31"/>
      <c r="D3555" s="31">
        <v>85941975</v>
      </c>
      <c r="E3555" s="17"/>
      <c r="F3555" s="14">
        <f t="shared" si="120"/>
        <v>0.5055835579110478</v>
      </c>
    </row>
    <row r="3556" spans="1:6" ht="12.75">
      <c r="A3556" s="17" t="s">
        <v>2177</v>
      </c>
      <c r="B3556" s="31">
        <v>103389300</v>
      </c>
      <c r="C3556" s="31"/>
      <c r="D3556" s="31">
        <v>58533800</v>
      </c>
      <c r="E3556" s="17"/>
      <c r="F3556" s="14">
        <f t="shared" si="120"/>
        <v>0.5661494951605244</v>
      </c>
    </row>
    <row r="3557" spans="1:6" ht="12.75">
      <c r="A3557" s="17" t="s">
        <v>2615</v>
      </c>
      <c r="B3557" s="31">
        <v>174501500</v>
      </c>
      <c r="C3557" s="31"/>
      <c r="D3557" s="31">
        <v>99483465</v>
      </c>
      <c r="E3557" s="17"/>
      <c r="F3557" s="14">
        <f t="shared" si="120"/>
        <v>0.570100916037971</v>
      </c>
    </row>
    <row r="3558" spans="1:6" ht="12.75">
      <c r="A3558" s="17" t="s">
        <v>2178</v>
      </c>
      <c r="B3558" s="31">
        <v>155827900</v>
      </c>
      <c r="C3558" s="31"/>
      <c r="D3558" s="31">
        <v>81479430</v>
      </c>
      <c r="E3558" s="17"/>
      <c r="F3558" s="14">
        <f t="shared" si="120"/>
        <v>0.5228808833334724</v>
      </c>
    </row>
    <row r="3559" spans="1:6" ht="12.75">
      <c r="A3559" s="8" t="s">
        <v>2179</v>
      </c>
      <c r="B3559" s="37">
        <f>SUM(B3560:B3565)</f>
        <v>146499700</v>
      </c>
      <c r="C3559" s="37"/>
      <c r="D3559" s="37">
        <f>SUM(D3560:D3565)</f>
        <v>80749530</v>
      </c>
      <c r="E3559" s="37"/>
      <c r="F3559" s="10">
        <f t="shared" si="120"/>
        <v>0.5511924597797812</v>
      </c>
    </row>
    <row r="3560" spans="1:6" ht="12.75">
      <c r="A3560" s="17" t="s">
        <v>2180</v>
      </c>
      <c r="B3560" s="31">
        <v>10909300</v>
      </c>
      <c r="C3560" s="31"/>
      <c r="D3560" s="31">
        <v>7894660</v>
      </c>
      <c r="E3560" s="17"/>
      <c r="F3560" s="14">
        <f t="shared" si="120"/>
        <v>0.7236632964534846</v>
      </c>
    </row>
    <row r="3561" spans="1:6" ht="12.75">
      <c r="A3561" s="17" t="s">
        <v>2181</v>
      </c>
      <c r="B3561" s="31">
        <v>7688400</v>
      </c>
      <c r="C3561" s="31"/>
      <c r="D3561" s="31">
        <v>3514385</v>
      </c>
      <c r="E3561" s="17"/>
      <c r="F3561" s="14">
        <f t="shared" si="120"/>
        <v>0.45710225794703707</v>
      </c>
    </row>
    <row r="3562" spans="1:6" ht="12.75">
      <c r="A3562" s="17" t="s">
        <v>2182</v>
      </c>
      <c r="B3562" s="31">
        <v>45409100</v>
      </c>
      <c r="C3562" s="31"/>
      <c r="D3562" s="31">
        <v>23832565</v>
      </c>
      <c r="E3562" s="17"/>
      <c r="F3562" s="14">
        <f t="shared" si="120"/>
        <v>0.5248411661979647</v>
      </c>
    </row>
    <row r="3563" spans="1:6" ht="12.75">
      <c r="A3563" s="17" t="s">
        <v>2183</v>
      </c>
      <c r="B3563" s="31">
        <v>24778800</v>
      </c>
      <c r="C3563" s="31"/>
      <c r="D3563" s="31">
        <v>12589140</v>
      </c>
      <c r="E3563" s="17"/>
      <c r="F3563" s="14">
        <f t="shared" si="120"/>
        <v>0.5080609230471209</v>
      </c>
    </row>
    <row r="3564" spans="1:6" ht="12.75">
      <c r="A3564" s="17" t="s">
        <v>2184</v>
      </c>
      <c r="B3564" s="31">
        <v>11975300</v>
      </c>
      <c r="C3564" s="31"/>
      <c r="D3564" s="31">
        <v>7394850</v>
      </c>
      <c r="E3564" s="17"/>
      <c r="F3564" s="14">
        <f t="shared" si="120"/>
        <v>0.6175085384082236</v>
      </c>
    </row>
    <row r="3565" spans="1:6" ht="12.75">
      <c r="A3565" s="17" t="s">
        <v>2185</v>
      </c>
      <c r="B3565" s="31">
        <v>45738800</v>
      </c>
      <c r="C3565" s="31"/>
      <c r="D3565" s="31">
        <v>25523930</v>
      </c>
      <c r="E3565" s="17"/>
      <c r="F3565" s="14">
        <f t="shared" si="120"/>
        <v>0.5580367215580645</v>
      </c>
    </row>
    <row r="3566" spans="1:6" ht="12.75">
      <c r="A3566" s="8" t="s">
        <v>2186</v>
      </c>
      <c r="B3566" s="37">
        <f>SUM(B3567:B3571)</f>
        <v>213929100</v>
      </c>
      <c r="C3566" s="37"/>
      <c r="D3566" s="37">
        <f>SUM(D3567:D3571)</f>
        <v>115123820</v>
      </c>
      <c r="E3566" s="37"/>
      <c r="F3566" s="10">
        <f t="shared" si="120"/>
        <v>0.5381400660312224</v>
      </c>
    </row>
    <row r="3567" spans="1:6" ht="12.75">
      <c r="A3567" s="17" t="s">
        <v>2187</v>
      </c>
      <c r="B3567" s="31">
        <v>58954500</v>
      </c>
      <c r="C3567" s="31"/>
      <c r="D3567" s="31">
        <v>31196320</v>
      </c>
      <c r="E3567" s="17"/>
      <c r="F3567" s="14">
        <f t="shared" si="120"/>
        <v>0.5291592668922643</v>
      </c>
    </row>
    <row r="3568" spans="1:6" ht="12.75">
      <c r="A3568" s="17" t="s">
        <v>1331</v>
      </c>
      <c r="B3568" s="31">
        <v>55330500</v>
      </c>
      <c r="C3568" s="31"/>
      <c r="D3568" s="31">
        <v>33676820</v>
      </c>
      <c r="E3568" s="17"/>
      <c r="F3568" s="14">
        <f t="shared" si="120"/>
        <v>0.6086483946467138</v>
      </c>
    </row>
    <row r="3569" spans="1:6" ht="12.75">
      <c r="A3569" s="17" t="s">
        <v>11</v>
      </c>
      <c r="B3569" s="31">
        <v>19372900</v>
      </c>
      <c r="C3569" s="31"/>
      <c r="D3569" s="31">
        <v>7504830</v>
      </c>
      <c r="E3569" s="17"/>
      <c r="F3569" s="14">
        <f t="shared" si="120"/>
        <v>0.3873880523824518</v>
      </c>
    </row>
    <row r="3570" spans="1:6" ht="12.75">
      <c r="A3570" s="17" t="s">
        <v>2188</v>
      </c>
      <c r="B3570" s="31">
        <v>64537000</v>
      </c>
      <c r="C3570" s="31"/>
      <c r="D3570" s="31">
        <v>35416770</v>
      </c>
      <c r="E3570" s="17"/>
      <c r="F3570" s="14">
        <f t="shared" si="120"/>
        <v>0.5487824038923408</v>
      </c>
    </row>
    <row r="3571" spans="1:6" ht="12.75">
      <c r="A3571" s="17" t="s">
        <v>1299</v>
      </c>
      <c r="B3571" s="31">
        <v>15734200</v>
      </c>
      <c r="C3571" s="31"/>
      <c r="D3571" s="31">
        <v>7329080</v>
      </c>
      <c r="E3571" s="17"/>
      <c r="F3571" s="14">
        <f t="shared" si="120"/>
        <v>0.4658056971438014</v>
      </c>
    </row>
    <row r="3572" spans="1:6" ht="12.75">
      <c r="A3572" s="8" t="s">
        <v>1300</v>
      </c>
      <c r="B3572" s="37">
        <f>SUM(B3573:B3580)</f>
        <v>359960600</v>
      </c>
      <c r="C3572" s="37"/>
      <c r="D3572" s="37">
        <f>SUM(D3573:D3580)</f>
        <v>193543966</v>
      </c>
      <c r="E3572" s="37"/>
      <c r="F3572" s="10">
        <f t="shared" si="120"/>
        <v>0.5376809739732626</v>
      </c>
    </row>
    <row r="3573" spans="1:6" ht="12.75">
      <c r="A3573" s="17" t="s">
        <v>1301</v>
      </c>
      <c r="B3573" s="31">
        <v>49259500</v>
      </c>
      <c r="C3573" s="31"/>
      <c r="D3573" s="31">
        <v>29802545</v>
      </c>
      <c r="E3573" s="17"/>
      <c r="F3573" s="14">
        <f t="shared" si="120"/>
        <v>0.6050111146073346</v>
      </c>
    </row>
    <row r="3574" spans="1:6" ht="12.75">
      <c r="A3574" s="17" t="s">
        <v>3007</v>
      </c>
      <c r="B3574" s="31">
        <v>111932600</v>
      </c>
      <c r="C3574" s="31"/>
      <c r="D3574" s="31">
        <v>57260985</v>
      </c>
      <c r="E3574" s="17"/>
      <c r="F3574" s="14">
        <f t="shared" si="120"/>
        <v>0.511566648143615</v>
      </c>
    </row>
    <row r="3575" spans="1:6" ht="12.75">
      <c r="A3575" s="17" t="s">
        <v>1302</v>
      </c>
      <c r="B3575" s="31">
        <v>82681000</v>
      </c>
      <c r="C3575" s="31"/>
      <c r="D3575" s="31">
        <v>44927750</v>
      </c>
      <c r="E3575" s="17"/>
      <c r="F3575" s="14">
        <f t="shared" si="120"/>
        <v>0.5433866305438976</v>
      </c>
    </row>
    <row r="3576" spans="1:6" ht="12.75">
      <c r="A3576" s="17" t="s">
        <v>2195</v>
      </c>
      <c r="B3576" s="31">
        <v>14446300</v>
      </c>
      <c r="C3576" s="31"/>
      <c r="D3576" s="31">
        <v>8602640</v>
      </c>
      <c r="E3576" s="17"/>
      <c r="F3576" s="14">
        <f t="shared" si="120"/>
        <v>0.5954908869399085</v>
      </c>
    </row>
    <row r="3577" spans="1:6" ht="12.75">
      <c r="A3577" s="17" t="s">
        <v>2196</v>
      </c>
      <c r="B3577" s="31">
        <v>15724000</v>
      </c>
      <c r="C3577" s="31"/>
      <c r="D3577" s="31">
        <v>7804855</v>
      </c>
      <c r="E3577" s="17"/>
      <c r="F3577" s="14">
        <f t="shared" si="120"/>
        <v>0.4963657466293564</v>
      </c>
    </row>
    <row r="3578" spans="1:6" ht="12.75">
      <c r="A3578" s="17" t="s">
        <v>2197</v>
      </c>
      <c r="B3578" s="31">
        <v>24398700</v>
      </c>
      <c r="C3578" s="31"/>
      <c r="D3578" s="31">
        <v>13383160</v>
      </c>
      <c r="E3578" s="17"/>
      <c r="F3578" s="14">
        <f t="shared" si="120"/>
        <v>0.5485193883280667</v>
      </c>
    </row>
    <row r="3579" spans="1:6" ht="12.75">
      <c r="A3579" s="17" t="s">
        <v>1058</v>
      </c>
      <c r="B3579" s="31">
        <v>43459900</v>
      </c>
      <c r="C3579" s="31"/>
      <c r="D3579" s="31">
        <v>22531440</v>
      </c>
      <c r="E3579" s="17"/>
      <c r="F3579" s="14">
        <f t="shared" si="120"/>
        <v>0.5184420580811276</v>
      </c>
    </row>
    <row r="3580" spans="1:6" ht="12.75">
      <c r="A3580" s="17" t="s">
        <v>840</v>
      </c>
      <c r="B3580" s="31">
        <v>18058600</v>
      </c>
      <c r="C3580" s="31"/>
      <c r="D3580" s="31">
        <v>9230591</v>
      </c>
      <c r="E3580" s="17"/>
      <c r="F3580" s="14">
        <f t="shared" si="120"/>
        <v>0.5111465451363894</v>
      </c>
    </row>
    <row r="3581" spans="1:6" ht="12.75">
      <c r="A3581" s="40" t="s">
        <v>2923</v>
      </c>
      <c r="B3581" s="31"/>
      <c r="C3581" s="31"/>
      <c r="D3581" s="31"/>
      <c r="E3581" s="17"/>
      <c r="F3581" s="14"/>
    </row>
    <row r="3582" spans="1:6" ht="12.75">
      <c r="A3582" s="8" t="s">
        <v>2198</v>
      </c>
      <c r="B3582" s="37">
        <f>SUM(B3583:B3588)</f>
        <v>337101300</v>
      </c>
      <c r="C3582" s="37"/>
      <c r="D3582" s="37">
        <f>SUM(D3583:D3588)</f>
        <v>171882330</v>
      </c>
      <c r="E3582" s="37"/>
      <c r="F3582" s="10">
        <f aca="true" t="shared" si="121" ref="F3582:F3595">SUM(D3582/B3582)</f>
        <v>0.5098833199397332</v>
      </c>
    </row>
    <row r="3583" spans="1:6" ht="12.75">
      <c r="A3583" s="17" t="s">
        <v>2199</v>
      </c>
      <c r="B3583" s="31">
        <v>10446000</v>
      </c>
      <c r="C3583" s="31"/>
      <c r="D3583" s="31">
        <v>4242355</v>
      </c>
      <c r="E3583" s="17"/>
      <c r="F3583" s="14">
        <f t="shared" si="121"/>
        <v>0.4061224392111813</v>
      </c>
    </row>
    <row r="3584" spans="1:6" ht="12.75">
      <c r="A3584" s="17" t="s">
        <v>2200</v>
      </c>
      <c r="B3584" s="31">
        <v>56057100</v>
      </c>
      <c r="C3584" s="31"/>
      <c r="D3584" s="31">
        <v>28355420</v>
      </c>
      <c r="E3584" s="17"/>
      <c r="F3584" s="14">
        <f t="shared" si="121"/>
        <v>0.5058310187291173</v>
      </c>
    </row>
    <row r="3585" spans="1:6" ht="12.75">
      <c r="A3585" s="17" t="s">
        <v>2201</v>
      </c>
      <c r="B3585" s="31">
        <v>148270800</v>
      </c>
      <c r="C3585" s="31"/>
      <c r="D3585" s="31">
        <v>74623160</v>
      </c>
      <c r="E3585" s="17"/>
      <c r="F3585" s="14">
        <f t="shared" si="121"/>
        <v>0.5032896564933891</v>
      </c>
    </row>
    <row r="3586" spans="1:6" ht="12.75">
      <c r="A3586" s="17" t="s">
        <v>2202</v>
      </c>
      <c r="B3586" s="31">
        <v>27756100</v>
      </c>
      <c r="C3586" s="31"/>
      <c r="D3586" s="31">
        <v>14512755</v>
      </c>
      <c r="E3586" s="17"/>
      <c r="F3586" s="14">
        <f t="shared" si="121"/>
        <v>0.5228672255828448</v>
      </c>
    </row>
    <row r="3587" spans="1:6" ht="12.75">
      <c r="A3587" s="17" t="s">
        <v>2203</v>
      </c>
      <c r="B3587" s="31">
        <v>12096900</v>
      </c>
      <c r="C3587" s="31"/>
      <c r="D3587" s="31">
        <v>4489670</v>
      </c>
      <c r="E3587" s="17"/>
      <c r="F3587" s="14">
        <f t="shared" si="121"/>
        <v>0.37114219345452143</v>
      </c>
    </row>
    <row r="3588" spans="1:6" ht="12.75">
      <c r="A3588" s="17" t="s">
        <v>2614</v>
      </c>
      <c r="B3588" s="31">
        <v>82474400</v>
      </c>
      <c r="C3588" s="31"/>
      <c r="D3588" s="31">
        <v>45658970</v>
      </c>
      <c r="E3588" s="17"/>
      <c r="F3588" s="14">
        <f t="shared" si="121"/>
        <v>0.5536138486609178</v>
      </c>
    </row>
    <row r="3589" spans="1:6" ht="12.75">
      <c r="A3589" s="8" t="s">
        <v>2204</v>
      </c>
      <c r="B3589" s="37">
        <f>SUM(B3590:B3595)</f>
        <v>474199600</v>
      </c>
      <c r="C3589" s="37"/>
      <c r="D3589" s="37">
        <f>SUM(D3590:D3595)</f>
        <v>271747820</v>
      </c>
      <c r="E3589" s="37"/>
      <c r="F3589" s="10">
        <f t="shared" si="121"/>
        <v>0.5730663205957998</v>
      </c>
    </row>
    <row r="3590" spans="1:6" ht="12.75">
      <c r="A3590" s="17" t="s">
        <v>2205</v>
      </c>
      <c r="B3590" s="31">
        <v>9505100</v>
      </c>
      <c r="C3590" s="31"/>
      <c r="D3590" s="31">
        <v>5580680</v>
      </c>
      <c r="E3590" s="17"/>
      <c r="F3590" s="14">
        <f t="shared" si="121"/>
        <v>0.5871248066827283</v>
      </c>
    </row>
    <row r="3591" spans="1:6" ht="12.75">
      <c r="A3591" s="17" t="s">
        <v>2206</v>
      </c>
      <c r="B3591" s="31">
        <v>2372100</v>
      </c>
      <c r="C3591" s="31"/>
      <c r="D3591" s="31">
        <v>1646390</v>
      </c>
      <c r="E3591" s="17"/>
      <c r="F3591" s="14">
        <f t="shared" si="121"/>
        <v>0.6940643311833397</v>
      </c>
    </row>
    <row r="3592" spans="1:6" ht="12.75">
      <c r="A3592" s="17" t="s">
        <v>2207</v>
      </c>
      <c r="B3592" s="31">
        <v>108589100</v>
      </c>
      <c r="C3592" s="31"/>
      <c r="D3592" s="31">
        <v>58349225</v>
      </c>
      <c r="E3592" s="17"/>
      <c r="F3592" s="14">
        <f t="shared" si="121"/>
        <v>0.5373396132761022</v>
      </c>
    </row>
    <row r="3593" spans="1:6" ht="12.75">
      <c r="A3593" s="17" t="s">
        <v>2208</v>
      </c>
      <c r="B3593" s="31">
        <v>18812300</v>
      </c>
      <c r="C3593" s="31"/>
      <c r="D3593" s="31">
        <v>10531940</v>
      </c>
      <c r="E3593" s="17"/>
      <c r="F3593" s="14">
        <f t="shared" si="121"/>
        <v>0.5598432940150859</v>
      </c>
    </row>
    <row r="3594" spans="1:6" ht="12.75">
      <c r="A3594" s="17" t="s">
        <v>2209</v>
      </c>
      <c r="B3594" s="31">
        <v>35808800</v>
      </c>
      <c r="C3594" s="31"/>
      <c r="D3594" s="31">
        <v>19825400</v>
      </c>
      <c r="E3594" s="17"/>
      <c r="F3594" s="14">
        <f t="shared" si="121"/>
        <v>0.5536460311431827</v>
      </c>
    </row>
    <row r="3595" spans="1:6" ht="12.75">
      <c r="A3595" s="17" t="s">
        <v>2210</v>
      </c>
      <c r="B3595" s="31">
        <v>299112200</v>
      </c>
      <c r="C3595" s="31"/>
      <c r="D3595" s="31">
        <v>175814185</v>
      </c>
      <c r="E3595" s="17"/>
      <c r="F3595" s="14">
        <f t="shared" si="121"/>
        <v>0.5877867402265772</v>
      </c>
    </row>
    <row r="3598" spans="1:6" ht="12.75">
      <c r="A3598" s="46" t="s">
        <v>2169</v>
      </c>
      <c r="B3598" s="47"/>
      <c r="C3598" s="47"/>
      <c r="D3598" s="47"/>
      <c r="E3598" s="47"/>
      <c r="F3598" s="48"/>
    </row>
    <row r="3599" spans="1:6" ht="12.75">
      <c r="A3599" s="49"/>
      <c r="B3599" s="11"/>
      <c r="C3599" s="11"/>
      <c r="D3599" s="11"/>
      <c r="E3599" s="11"/>
      <c r="F3599" s="45"/>
    </row>
    <row r="3600" spans="1:6" ht="12.75">
      <c r="A3600" s="20" t="s">
        <v>1448</v>
      </c>
      <c r="B3600" s="5">
        <v>2002</v>
      </c>
      <c r="C3600" s="5" t="s">
        <v>1449</v>
      </c>
      <c r="D3600" s="5">
        <v>2002</v>
      </c>
      <c r="E3600" s="20"/>
      <c r="F3600" s="50"/>
    </row>
    <row r="3601" spans="1:6" ht="13.5" thickBot="1">
      <c r="A3601" s="51" t="s">
        <v>1450</v>
      </c>
      <c r="B3601" s="52" t="s">
        <v>1451</v>
      </c>
      <c r="C3601" s="51"/>
      <c r="D3601" s="51" t="s">
        <v>1452</v>
      </c>
      <c r="E3601" s="51"/>
      <c r="F3601" s="53" t="s">
        <v>1453</v>
      </c>
    </row>
    <row r="3602" spans="1:6" ht="12.75">
      <c r="A3602" s="11"/>
      <c r="B3602" s="13"/>
      <c r="C3602" s="13"/>
      <c r="D3602" s="13"/>
      <c r="E3602" s="11"/>
      <c r="F3602" s="45"/>
    </row>
    <row r="3603" spans="1:6" ht="12.75">
      <c r="A3603" s="8" t="s">
        <v>2211</v>
      </c>
      <c r="B3603" s="37">
        <f>SUM(B3604:B3609)</f>
        <v>222309600</v>
      </c>
      <c r="C3603" s="37"/>
      <c r="D3603" s="37">
        <f>SUM(D3604:D3609)</f>
        <v>115442460</v>
      </c>
      <c r="E3603" s="37"/>
      <c r="F3603" s="10">
        <f aca="true" t="shared" si="122" ref="F3603:F3633">SUM(D3603/B3603)</f>
        <v>0.519286886396269</v>
      </c>
    </row>
    <row r="3604" spans="1:6" ht="12.75">
      <c r="A3604" s="17" t="s">
        <v>2212</v>
      </c>
      <c r="B3604" s="31">
        <v>25190000</v>
      </c>
      <c r="C3604" s="31"/>
      <c r="D3604" s="31">
        <v>10977800</v>
      </c>
      <c r="E3604" s="17"/>
      <c r="F3604" s="14">
        <f t="shared" si="122"/>
        <v>0.43579992060341405</v>
      </c>
    </row>
    <row r="3605" spans="1:6" ht="12.75">
      <c r="A3605" s="17" t="s">
        <v>2213</v>
      </c>
      <c r="B3605" s="31">
        <v>57213500</v>
      </c>
      <c r="C3605" s="31"/>
      <c r="D3605" s="31">
        <v>28068105</v>
      </c>
      <c r="E3605" s="17"/>
      <c r="F3605" s="14">
        <f t="shared" si="122"/>
        <v>0.49058535135938197</v>
      </c>
    </row>
    <row r="3606" spans="1:6" ht="12.75">
      <c r="A3606" s="17" t="s">
        <v>2214</v>
      </c>
      <c r="B3606" s="31">
        <v>7294200</v>
      </c>
      <c r="C3606" s="31"/>
      <c r="D3606" s="31">
        <v>4398595</v>
      </c>
      <c r="E3606" s="17"/>
      <c r="F3606" s="14">
        <f t="shared" si="122"/>
        <v>0.6030263771215486</v>
      </c>
    </row>
    <row r="3607" spans="1:6" ht="12.75">
      <c r="A3607" s="17" t="s">
        <v>2215</v>
      </c>
      <c r="B3607" s="31">
        <v>53536000</v>
      </c>
      <c r="C3607" s="31"/>
      <c r="D3607" s="31">
        <v>26762770</v>
      </c>
      <c r="E3607" s="17"/>
      <c r="F3607" s="14">
        <f t="shared" si="122"/>
        <v>0.499902308726838</v>
      </c>
    </row>
    <row r="3608" spans="1:6" ht="12.75">
      <c r="A3608" s="17" t="s">
        <v>2216</v>
      </c>
      <c r="B3608" s="31">
        <v>20712700</v>
      </c>
      <c r="C3608" s="31"/>
      <c r="D3608" s="31">
        <v>12332455</v>
      </c>
      <c r="E3608" s="17"/>
      <c r="F3608" s="14">
        <f t="shared" si="122"/>
        <v>0.595405475867463</v>
      </c>
    </row>
    <row r="3609" spans="1:6" ht="12.75">
      <c r="A3609" s="17" t="s">
        <v>2217</v>
      </c>
      <c r="B3609" s="31">
        <v>58363200</v>
      </c>
      <c r="C3609" s="31"/>
      <c r="D3609" s="31">
        <v>32902735</v>
      </c>
      <c r="E3609" s="17"/>
      <c r="F3609" s="14">
        <f t="shared" si="122"/>
        <v>0.5637582414946405</v>
      </c>
    </row>
    <row r="3610" spans="1:6" ht="12.75">
      <c r="A3610" s="8" t="s">
        <v>2218</v>
      </c>
      <c r="B3610" s="37">
        <f>SUM(B3611:B3614)</f>
        <v>229244100</v>
      </c>
      <c r="C3610" s="37"/>
      <c r="D3610" s="37">
        <f>SUM(D3611:D3614)</f>
        <v>129993370</v>
      </c>
      <c r="E3610" s="37"/>
      <c r="F3610" s="10">
        <f t="shared" si="122"/>
        <v>0.567052194582107</v>
      </c>
    </row>
    <row r="3611" spans="1:6" ht="12.75">
      <c r="A3611" s="17" t="s">
        <v>2219</v>
      </c>
      <c r="B3611" s="31">
        <v>4313800</v>
      </c>
      <c r="C3611" s="31"/>
      <c r="D3611" s="31">
        <v>2255355</v>
      </c>
      <c r="E3611" s="17"/>
      <c r="F3611" s="14">
        <f t="shared" si="122"/>
        <v>0.5228232648708795</v>
      </c>
    </row>
    <row r="3612" spans="1:6" ht="12.75">
      <c r="A3612" s="17" t="s">
        <v>2220</v>
      </c>
      <c r="B3612" s="31">
        <v>6634700</v>
      </c>
      <c r="C3612" s="31"/>
      <c r="D3612" s="31">
        <v>3724985</v>
      </c>
      <c r="E3612" s="17"/>
      <c r="F3612" s="14">
        <f t="shared" si="122"/>
        <v>0.5614398541004115</v>
      </c>
    </row>
    <row r="3613" spans="1:6" ht="12.75">
      <c r="A3613" s="17" t="s">
        <v>2221</v>
      </c>
      <c r="B3613" s="31">
        <v>114132300</v>
      </c>
      <c r="C3613" s="31"/>
      <c r="D3613" s="31">
        <v>64456720</v>
      </c>
      <c r="E3613" s="17"/>
      <c r="F3613" s="14">
        <f t="shared" si="122"/>
        <v>0.5647544122040824</v>
      </c>
    </row>
    <row r="3614" spans="1:6" ht="12.75">
      <c r="A3614" s="17" t="s">
        <v>2222</v>
      </c>
      <c r="B3614" s="31">
        <v>104163300</v>
      </c>
      <c r="C3614" s="31"/>
      <c r="D3614" s="31">
        <v>59556310</v>
      </c>
      <c r="E3614" s="17"/>
      <c r="F3614" s="14">
        <f t="shared" si="122"/>
        <v>0.5717590552526658</v>
      </c>
    </row>
    <row r="3615" spans="1:6" ht="12.75">
      <c r="A3615" s="8" t="s">
        <v>2223</v>
      </c>
      <c r="B3615" s="37">
        <f>SUM(B3616:B3617)</f>
        <v>141464700</v>
      </c>
      <c r="C3615" s="37"/>
      <c r="D3615" s="37">
        <f>SUM(D3616:D3617)</f>
        <v>73358945</v>
      </c>
      <c r="E3615" s="37"/>
      <c r="F3615" s="10">
        <f t="shared" si="122"/>
        <v>0.518567140777876</v>
      </c>
    </row>
    <row r="3616" spans="1:6" ht="12.75">
      <c r="A3616" s="17" t="s">
        <v>2224</v>
      </c>
      <c r="B3616" s="31">
        <v>62988200</v>
      </c>
      <c r="C3616" s="31"/>
      <c r="D3616" s="31">
        <v>33038005</v>
      </c>
      <c r="E3616" s="17"/>
      <c r="F3616" s="14">
        <f t="shared" si="122"/>
        <v>0.5245110195242918</v>
      </c>
    </row>
    <row r="3617" spans="1:6" ht="12.75">
      <c r="A3617" s="17" t="s">
        <v>2225</v>
      </c>
      <c r="B3617" s="31">
        <v>78476500</v>
      </c>
      <c r="C3617" s="31"/>
      <c r="D3617" s="31">
        <v>40320940</v>
      </c>
      <c r="E3617" s="17"/>
      <c r="F3617" s="14">
        <f t="shared" si="122"/>
        <v>0.5137963594196989</v>
      </c>
    </row>
    <row r="3618" spans="1:6" ht="12.75">
      <c r="A3618" s="8" t="s">
        <v>2226</v>
      </c>
      <c r="B3618" s="37">
        <f>SUM(B3619:B3623)</f>
        <v>495111400</v>
      </c>
      <c r="C3618" s="37"/>
      <c r="D3618" s="37">
        <f>SUM(D3619:D3623)</f>
        <v>271801785</v>
      </c>
      <c r="E3618" s="37"/>
      <c r="F3618" s="10">
        <f t="shared" si="122"/>
        <v>0.5489709689576932</v>
      </c>
    </row>
    <row r="3619" spans="1:6" ht="12.75">
      <c r="A3619" s="17" t="s">
        <v>2184</v>
      </c>
      <c r="B3619" s="31">
        <v>147687400</v>
      </c>
      <c r="C3619" s="31"/>
      <c r="D3619" s="31">
        <v>84990650</v>
      </c>
      <c r="E3619" s="17"/>
      <c r="F3619" s="14">
        <f t="shared" si="122"/>
        <v>0.5754766486511375</v>
      </c>
    </row>
    <row r="3620" spans="1:6" ht="12.75">
      <c r="A3620" s="17" t="s">
        <v>1608</v>
      </c>
      <c r="B3620" s="31">
        <v>23829700</v>
      </c>
      <c r="C3620" s="31"/>
      <c r="D3620" s="31">
        <v>12093520</v>
      </c>
      <c r="E3620" s="17"/>
      <c r="F3620" s="14">
        <f t="shared" si="122"/>
        <v>0.5074977863758251</v>
      </c>
    </row>
    <row r="3621" spans="1:6" ht="12.75">
      <c r="A3621" s="17" t="s">
        <v>2227</v>
      </c>
      <c r="B3621" s="31">
        <v>117415500</v>
      </c>
      <c r="C3621" s="31"/>
      <c r="D3621" s="31">
        <v>68628640</v>
      </c>
      <c r="E3621" s="17"/>
      <c r="F3621" s="14">
        <f t="shared" si="122"/>
        <v>0.5844938700597451</v>
      </c>
    </row>
    <row r="3622" spans="1:6" ht="12.75">
      <c r="A3622" s="17" t="s">
        <v>2338</v>
      </c>
      <c r="B3622" s="31">
        <v>40741300</v>
      </c>
      <c r="C3622" s="31"/>
      <c r="D3622" s="31">
        <v>20465875</v>
      </c>
      <c r="E3622" s="17"/>
      <c r="F3622" s="14">
        <f t="shared" si="122"/>
        <v>0.5023373088242152</v>
      </c>
    </row>
    <row r="3623" spans="1:6" ht="12.75">
      <c r="A3623" s="17" t="s">
        <v>2228</v>
      </c>
      <c r="B3623" s="31">
        <v>165437500</v>
      </c>
      <c r="C3623" s="31"/>
      <c r="D3623" s="31">
        <v>85623100</v>
      </c>
      <c r="E3623" s="17"/>
      <c r="F3623" s="14">
        <f t="shared" si="122"/>
        <v>0.5175555723460521</v>
      </c>
    </row>
    <row r="3624" spans="1:6" ht="12.75">
      <c r="A3624" s="8" t="s">
        <v>2229</v>
      </c>
      <c r="B3624" s="37">
        <f>SUM(B3625:B3629)</f>
        <v>218075500</v>
      </c>
      <c r="C3624" s="37"/>
      <c r="D3624" s="37">
        <f>SUM(D3625:D3629)</f>
        <v>105953385</v>
      </c>
      <c r="E3624" s="37"/>
      <c r="F3624" s="10">
        <f t="shared" si="122"/>
        <v>0.48585643504199233</v>
      </c>
    </row>
    <row r="3625" spans="1:6" ht="12.75">
      <c r="A3625" s="17" t="s">
        <v>2230</v>
      </c>
      <c r="B3625" s="31">
        <v>30973900</v>
      </c>
      <c r="C3625" s="31"/>
      <c r="D3625" s="31">
        <v>14124920</v>
      </c>
      <c r="E3625" s="17"/>
      <c r="F3625" s="14">
        <f t="shared" si="122"/>
        <v>0.4560265255586155</v>
      </c>
    </row>
    <row r="3626" spans="1:6" ht="12.75">
      <c r="A3626" s="17" t="s">
        <v>527</v>
      </c>
      <c r="B3626" s="31">
        <v>27189500</v>
      </c>
      <c r="C3626" s="31"/>
      <c r="D3626" s="31">
        <v>11393395</v>
      </c>
      <c r="E3626" s="17"/>
      <c r="F3626" s="14">
        <f t="shared" si="122"/>
        <v>0.419036576619651</v>
      </c>
    </row>
    <row r="3627" spans="1:6" ht="12.75">
      <c r="A3627" s="17" t="s">
        <v>2231</v>
      </c>
      <c r="B3627" s="31">
        <v>102976900</v>
      </c>
      <c r="C3627" s="31"/>
      <c r="D3627" s="31">
        <v>54448070</v>
      </c>
      <c r="E3627" s="17"/>
      <c r="F3627" s="14">
        <f t="shared" si="122"/>
        <v>0.5287406204692509</v>
      </c>
    </row>
    <row r="3628" spans="1:6" ht="12.75">
      <c r="A3628" s="17" t="s">
        <v>2232</v>
      </c>
      <c r="B3628" s="31">
        <v>29288100</v>
      </c>
      <c r="C3628" s="31"/>
      <c r="D3628" s="31">
        <v>12604775</v>
      </c>
      <c r="E3628" s="17"/>
      <c r="F3628" s="14">
        <f t="shared" si="122"/>
        <v>0.43037189165565537</v>
      </c>
    </row>
    <row r="3629" spans="1:6" ht="12.75">
      <c r="A3629" s="17" t="s">
        <v>2233</v>
      </c>
      <c r="B3629" s="31">
        <v>27647100</v>
      </c>
      <c r="C3629" s="31"/>
      <c r="D3629" s="31">
        <v>13382225</v>
      </c>
      <c r="E3629" s="17"/>
      <c r="F3629" s="14">
        <f t="shared" si="122"/>
        <v>0.4840372046254399</v>
      </c>
    </row>
    <row r="3630" spans="1:6" ht="12.75">
      <c r="A3630" s="8" t="s">
        <v>2234</v>
      </c>
      <c r="B3630" s="37">
        <f>SUM(B3631:B3639)</f>
        <v>149066800</v>
      </c>
      <c r="C3630" s="37"/>
      <c r="D3630" s="37">
        <f>SUM(D3631:D3639)</f>
        <v>126158490</v>
      </c>
      <c r="E3630" s="37"/>
      <c r="F3630" s="10">
        <f t="shared" si="122"/>
        <v>0.8463218503382376</v>
      </c>
    </row>
    <row r="3631" spans="1:6" ht="12.75">
      <c r="A3631" s="17" t="s">
        <v>2555</v>
      </c>
      <c r="B3631" s="31">
        <v>54815800</v>
      </c>
      <c r="C3631" s="31"/>
      <c r="D3631" s="31">
        <v>25756695</v>
      </c>
      <c r="E3631" s="17"/>
      <c r="F3631" s="14">
        <f t="shared" si="122"/>
        <v>0.46987720693668616</v>
      </c>
    </row>
    <row r="3632" spans="1:6" ht="12.75">
      <c r="A3632" s="17" t="s">
        <v>2235</v>
      </c>
      <c r="B3632" s="31">
        <v>21228700</v>
      </c>
      <c r="C3632" s="31"/>
      <c r="D3632" s="31">
        <v>11493495</v>
      </c>
      <c r="E3632" s="17"/>
      <c r="F3632" s="14">
        <f t="shared" si="122"/>
        <v>0.5414130398941056</v>
      </c>
    </row>
    <row r="3633" spans="1:6" ht="12.75">
      <c r="A3633" s="17" t="s">
        <v>53</v>
      </c>
      <c r="B3633" s="31">
        <v>9070500</v>
      </c>
      <c r="C3633" s="31"/>
      <c r="D3633" s="31">
        <v>8216200</v>
      </c>
      <c r="E3633" s="17"/>
      <c r="F3633" s="14">
        <f t="shared" si="122"/>
        <v>0.9058155559230472</v>
      </c>
    </row>
    <row r="3634" spans="1:6" ht="12.75">
      <c r="A3634" s="40" t="s">
        <v>2970</v>
      </c>
      <c r="B3634" s="31"/>
      <c r="C3634" s="31"/>
      <c r="D3634" s="31"/>
      <c r="E3634" s="17"/>
      <c r="F3634" s="14"/>
    </row>
    <row r="3635" spans="1:6" ht="12.75">
      <c r="A3635" s="17" t="s">
        <v>1344</v>
      </c>
      <c r="B3635" s="31">
        <v>20524300</v>
      </c>
      <c r="C3635" s="31"/>
      <c r="D3635" s="31">
        <v>28480600</v>
      </c>
      <c r="E3635" s="17"/>
      <c r="F3635" s="14">
        <f>SUM(D3635/B3635)</f>
        <v>1.3876526848662318</v>
      </c>
    </row>
    <row r="3636" spans="1:6" ht="12.75">
      <c r="A3636" s="40" t="s">
        <v>2970</v>
      </c>
      <c r="B3636" s="31"/>
      <c r="C3636" s="31"/>
      <c r="D3636" s="31"/>
      <c r="E3636" s="17"/>
      <c r="F3636" s="14"/>
    </row>
    <row r="3637" spans="1:6" ht="12.75">
      <c r="A3637" s="17" t="s">
        <v>1345</v>
      </c>
      <c r="B3637" s="31">
        <v>24061200</v>
      </c>
      <c r="C3637" s="31"/>
      <c r="D3637" s="31">
        <v>26810100</v>
      </c>
      <c r="E3637" s="17"/>
      <c r="F3637" s="14">
        <f>SUM(D3637/B3637)</f>
        <v>1.114246172260735</v>
      </c>
    </row>
    <row r="3638" spans="1:6" ht="12.75">
      <c r="A3638" s="40" t="s">
        <v>2970</v>
      </c>
      <c r="B3638" s="31"/>
      <c r="C3638" s="31"/>
      <c r="D3638" s="31"/>
      <c r="E3638" s="17"/>
      <c r="F3638" s="14"/>
    </row>
    <row r="3639" spans="1:6" ht="12.75">
      <c r="A3639" s="17" t="s">
        <v>1346</v>
      </c>
      <c r="B3639" s="31">
        <v>19366300</v>
      </c>
      <c r="C3639" s="31"/>
      <c r="D3639" s="31">
        <v>25401400</v>
      </c>
      <c r="E3639" s="17"/>
      <c r="F3639" s="14">
        <f>SUM(D3639/B3639)</f>
        <v>1.31162896371532</v>
      </c>
    </row>
    <row r="3640" spans="1:6" ht="12.75">
      <c r="A3640" s="40" t="s">
        <v>2970</v>
      </c>
      <c r="B3640" s="31"/>
      <c r="C3640" s="31"/>
      <c r="D3640" s="31"/>
      <c r="E3640" s="17"/>
      <c r="F3640" s="14"/>
    </row>
    <row r="3641" spans="1:6" ht="12.75">
      <c r="A3641" s="17"/>
      <c r="B3641" s="17"/>
      <c r="C3641" s="17"/>
      <c r="D3641" s="17"/>
      <c r="E3641" s="17"/>
      <c r="F3641" s="14"/>
    </row>
    <row r="3642" spans="1:6" ht="12.75">
      <c r="A3642" s="17"/>
      <c r="B3642" s="17"/>
      <c r="C3642" s="17"/>
      <c r="D3642" s="17"/>
      <c r="E3642" s="17"/>
      <c r="F3642" s="14"/>
    </row>
    <row r="3643" spans="1:6" ht="15.75">
      <c r="A3643" s="23" t="s">
        <v>2567</v>
      </c>
      <c r="B3643" s="37">
        <f>+B3549+B3559+B3566+B3572+B3582+B3589+B3603+B3610+B3615+B3618+B3624+B3630</f>
        <v>3754767700</v>
      </c>
      <c r="C3643" s="37"/>
      <c r="D3643" s="37">
        <f>+D3549+D3559+D3566+D3572+D3582+D3589+D3603+D3610+D3615+D3618+D3624+D3630</f>
        <v>2066373341</v>
      </c>
      <c r="E3643" s="37"/>
      <c r="F3643" s="10">
        <f>SUM(D3643/B3643)</f>
        <v>0.5503332046347368</v>
      </c>
    </row>
    <row r="3644" spans="1:6" ht="12.75">
      <c r="A3644" s="17"/>
      <c r="B3644" s="17"/>
      <c r="C3644" s="17"/>
      <c r="D3644" s="17"/>
      <c r="E3644" s="17"/>
      <c r="F3644" s="33"/>
    </row>
    <row r="3645" spans="1:6" ht="12.75">
      <c r="A3645" s="17"/>
      <c r="B3645" s="17"/>
      <c r="C3645" s="17"/>
      <c r="D3645" s="17"/>
      <c r="E3645" s="17"/>
      <c r="F3645" s="33"/>
    </row>
    <row r="3646" spans="1:6" ht="12.75">
      <c r="A3646" s="17" t="s">
        <v>1347</v>
      </c>
      <c r="B3646" s="17" t="s">
        <v>1348</v>
      </c>
      <c r="C3646" s="17"/>
      <c r="D3646" s="38"/>
      <c r="E3646" s="38" t="s">
        <v>1349</v>
      </c>
      <c r="F3646" s="94"/>
    </row>
    <row r="3647" spans="1:6" ht="12.75">
      <c r="A3647" s="17" t="s">
        <v>1350</v>
      </c>
      <c r="B3647" s="17" t="s">
        <v>603</v>
      </c>
      <c r="C3647" s="17"/>
      <c r="D3647" s="38"/>
      <c r="E3647" s="38" t="s">
        <v>604</v>
      </c>
      <c r="F3647" s="94"/>
    </row>
    <row r="3648" spans="1:6" ht="12.75">
      <c r="A3648" s="17" t="s">
        <v>1351</v>
      </c>
      <c r="B3648" s="17" t="s">
        <v>603</v>
      </c>
      <c r="C3648" s="17"/>
      <c r="D3648" s="38"/>
      <c r="E3648" s="38" t="s">
        <v>604</v>
      </c>
      <c r="F3648" s="94"/>
    </row>
    <row r="3649" spans="1:6" ht="12.75">
      <c r="A3649" s="17" t="s">
        <v>1352</v>
      </c>
      <c r="B3649" s="17" t="s">
        <v>603</v>
      </c>
      <c r="C3649" s="17"/>
      <c r="D3649" s="38"/>
      <c r="E3649" s="38" t="s">
        <v>604</v>
      </c>
      <c r="F3649" s="94"/>
    </row>
    <row r="3650" spans="1:6" ht="12.75">
      <c r="A3650" s="17" t="s">
        <v>1353</v>
      </c>
      <c r="B3650" s="17" t="s">
        <v>603</v>
      </c>
      <c r="C3650" s="17"/>
      <c r="D3650" s="38"/>
      <c r="E3650" s="38" t="s">
        <v>604</v>
      </c>
      <c r="F3650" s="94"/>
    </row>
    <row r="3653" spans="1:6" ht="12.75">
      <c r="A3653" s="46" t="s">
        <v>1354</v>
      </c>
      <c r="B3653" s="47"/>
      <c r="C3653" s="47"/>
      <c r="D3653" s="47"/>
      <c r="E3653" s="47"/>
      <c r="F3653" s="48"/>
    </row>
    <row r="3654" spans="1:6" ht="12.75">
      <c r="A3654" s="49"/>
      <c r="B3654" s="11"/>
      <c r="C3654" s="11"/>
      <c r="D3654" s="11"/>
      <c r="E3654" s="11"/>
      <c r="F3654" s="45"/>
    </row>
    <row r="3655" spans="1:6" ht="12.75">
      <c r="A3655" s="20" t="s">
        <v>1448</v>
      </c>
      <c r="B3655" s="5">
        <v>2002</v>
      </c>
      <c r="C3655" s="5" t="s">
        <v>1449</v>
      </c>
      <c r="D3655" s="5">
        <v>2002</v>
      </c>
      <c r="E3655" s="20"/>
      <c r="F3655" s="50"/>
    </row>
    <row r="3656" spans="1:6" ht="13.5" thickBot="1">
      <c r="A3656" s="51" t="s">
        <v>1450</v>
      </c>
      <c r="B3656" s="52" t="s">
        <v>1451</v>
      </c>
      <c r="C3656" s="51"/>
      <c r="D3656" s="51" t="s">
        <v>1452</v>
      </c>
      <c r="E3656" s="51"/>
      <c r="F3656" s="53" t="s">
        <v>1453</v>
      </c>
    </row>
    <row r="3657" spans="1:6" ht="12.75">
      <c r="A3657" s="11"/>
      <c r="B3657" s="13"/>
      <c r="C3657" s="13"/>
      <c r="D3657" s="13"/>
      <c r="E3657" s="11"/>
      <c r="F3657" s="45"/>
    </row>
    <row r="3658" spans="1:6" ht="12.75">
      <c r="A3658" s="8" t="s">
        <v>1355</v>
      </c>
      <c r="B3658" s="37">
        <f>SUM(B3659:B3670)</f>
        <v>555653800</v>
      </c>
      <c r="C3658" s="37"/>
      <c r="D3658" s="37">
        <f>SUM(D3659:D3670)</f>
        <v>112398500</v>
      </c>
      <c r="E3658" s="37"/>
      <c r="F3658" s="10">
        <f aca="true" t="shared" si="123" ref="F3658:F3680">SUM(D3658/B3658)</f>
        <v>0.20228152853449397</v>
      </c>
    </row>
    <row r="3659" spans="1:6" ht="12.75">
      <c r="A3659" s="17" t="s">
        <v>441</v>
      </c>
      <c r="B3659" s="31">
        <v>30197300</v>
      </c>
      <c r="C3659" s="31"/>
      <c r="D3659" s="31">
        <v>5615140</v>
      </c>
      <c r="E3659" s="17"/>
      <c r="F3659" s="14">
        <f t="shared" si="123"/>
        <v>0.18594841260642508</v>
      </c>
    </row>
    <row r="3660" spans="1:6" ht="12.75">
      <c r="A3660" s="17" t="s">
        <v>462</v>
      </c>
      <c r="B3660" s="31">
        <v>22271900</v>
      </c>
      <c r="C3660" s="31"/>
      <c r="D3660" s="31">
        <v>5148870</v>
      </c>
      <c r="E3660" s="17"/>
      <c r="F3660" s="14">
        <f t="shared" si="123"/>
        <v>0.23118234187473902</v>
      </c>
    </row>
    <row r="3661" spans="1:6" ht="12.75">
      <c r="A3661" s="17" t="s">
        <v>827</v>
      </c>
      <c r="B3661" s="31">
        <v>26037000</v>
      </c>
      <c r="C3661" s="31"/>
      <c r="D3661" s="31">
        <v>4446250</v>
      </c>
      <c r="E3661" s="17"/>
      <c r="F3661" s="14">
        <f t="shared" si="123"/>
        <v>0.17076660137496638</v>
      </c>
    </row>
    <row r="3662" spans="1:6" ht="12.75">
      <c r="A3662" s="17" t="s">
        <v>982</v>
      </c>
      <c r="B3662" s="31">
        <v>64206800</v>
      </c>
      <c r="C3662" s="31"/>
      <c r="D3662" s="31">
        <v>12747450</v>
      </c>
      <c r="E3662" s="17"/>
      <c r="F3662" s="14">
        <f t="shared" si="123"/>
        <v>0.1985373823333354</v>
      </c>
    </row>
    <row r="3663" spans="1:6" ht="12.75">
      <c r="A3663" s="17" t="s">
        <v>2687</v>
      </c>
      <c r="B3663" s="31">
        <v>77268900</v>
      </c>
      <c r="C3663" s="31"/>
      <c r="D3663" s="31">
        <v>15315710</v>
      </c>
      <c r="E3663" s="17"/>
      <c r="F3663" s="14">
        <f t="shared" si="123"/>
        <v>0.19821312326175214</v>
      </c>
    </row>
    <row r="3664" spans="1:6" ht="12.75">
      <c r="A3664" s="17" t="s">
        <v>1356</v>
      </c>
      <c r="B3664" s="31">
        <v>21329200</v>
      </c>
      <c r="C3664" s="31"/>
      <c r="D3664" s="31">
        <v>5131220</v>
      </c>
      <c r="E3664" s="17"/>
      <c r="F3664" s="14">
        <f t="shared" si="123"/>
        <v>0.24057254843125855</v>
      </c>
    </row>
    <row r="3665" spans="1:6" ht="12.75">
      <c r="A3665" s="17" t="s">
        <v>1357</v>
      </c>
      <c r="B3665" s="31">
        <v>38112500</v>
      </c>
      <c r="C3665" s="31"/>
      <c r="D3665" s="31">
        <v>7862940</v>
      </c>
      <c r="E3665" s="17"/>
      <c r="F3665" s="14">
        <f t="shared" si="123"/>
        <v>0.20630869137422106</v>
      </c>
    </row>
    <row r="3666" spans="1:6" ht="12.75">
      <c r="A3666" s="17" t="s">
        <v>1358</v>
      </c>
      <c r="B3666" s="31">
        <v>75517800</v>
      </c>
      <c r="C3666" s="31"/>
      <c r="D3666" s="31">
        <v>17233760</v>
      </c>
      <c r="E3666" s="17"/>
      <c r="F3666" s="14">
        <f t="shared" si="123"/>
        <v>0.22820791919256123</v>
      </c>
    </row>
    <row r="3667" spans="1:6" ht="12.75">
      <c r="A3667" s="17" t="s">
        <v>2818</v>
      </c>
      <c r="B3667" s="31">
        <v>61308500</v>
      </c>
      <c r="C3667" s="31"/>
      <c r="D3667" s="31">
        <v>12871920</v>
      </c>
      <c r="E3667" s="17"/>
      <c r="F3667" s="14">
        <f t="shared" si="123"/>
        <v>0.20995326912255233</v>
      </c>
    </row>
    <row r="3668" spans="1:6" ht="12.75">
      <c r="A3668" s="17" t="s">
        <v>277</v>
      </c>
      <c r="B3668" s="31">
        <v>53803100</v>
      </c>
      <c r="C3668" s="31"/>
      <c r="D3668" s="31">
        <v>10647620</v>
      </c>
      <c r="E3668" s="17"/>
      <c r="F3668" s="14">
        <f t="shared" si="123"/>
        <v>0.1978997492709528</v>
      </c>
    </row>
    <row r="3669" spans="1:6" ht="12.75">
      <c r="A3669" s="17" t="s">
        <v>2247</v>
      </c>
      <c r="B3669" s="31">
        <v>37186500</v>
      </c>
      <c r="C3669" s="31"/>
      <c r="D3669" s="31">
        <v>7683910</v>
      </c>
      <c r="E3669" s="17"/>
      <c r="F3669" s="14">
        <f t="shared" si="123"/>
        <v>0.2066317077434015</v>
      </c>
    </row>
    <row r="3670" spans="1:6" ht="12.75">
      <c r="A3670" s="17" t="s">
        <v>2248</v>
      </c>
      <c r="B3670" s="31">
        <v>48414300</v>
      </c>
      <c r="C3670" s="31"/>
      <c r="D3670" s="31">
        <v>7693710</v>
      </c>
      <c r="E3670" s="17"/>
      <c r="F3670" s="14">
        <f t="shared" si="123"/>
        <v>0.15891399855001517</v>
      </c>
    </row>
    <row r="3671" spans="1:6" ht="12.75">
      <c r="A3671" s="8" t="s">
        <v>2249</v>
      </c>
      <c r="B3671" s="37">
        <f>SUM(B3672:B3680)</f>
        <v>772510400</v>
      </c>
      <c r="C3671" s="37"/>
      <c r="D3671" s="37">
        <f>SUM(D3672:D3680)</f>
        <v>170880670</v>
      </c>
      <c r="E3671" s="37"/>
      <c r="F3671" s="10">
        <f t="shared" si="123"/>
        <v>0.2212017728175569</v>
      </c>
    </row>
    <row r="3672" spans="1:6" ht="12.75">
      <c r="A3672" s="17" t="s">
        <v>1783</v>
      </c>
      <c r="B3672" s="31">
        <v>43970000</v>
      </c>
      <c r="C3672" s="31"/>
      <c r="D3672" s="31">
        <v>7306930</v>
      </c>
      <c r="E3672" s="17"/>
      <c r="F3672" s="14">
        <f t="shared" si="123"/>
        <v>0.16617989538321584</v>
      </c>
    </row>
    <row r="3673" spans="1:6" ht="12.75">
      <c r="A3673" s="17" t="s">
        <v>2250</v>
      </c>
      <c r="B3673" s="31">
        <v>15514800</v>
      </c>
      <c r="C3673" s="31"/>
      <c r="D3673" s="31">
        <v>3097990</v>
      </c>
      <c r="E3673" s="17"/>
      <c r="F3673" s="14">
        <f t="shared" si="123"/>
        <v>0.199679660711063</v>
      </c>
    </row>
    <row r="3674" spans="1:6" ht="12.75">
      <c r="A3674" s="17" t="s">
        <v>458</v>
      </c>
      <c r="B3674" s="31">
        <v>44744400</v>
      </c>
      <c r="C3674" s="31"/>
      <c r="D3674" s="31">
        <v>8723820</v>
      </c>
      <c r="E3674" s="17"/>
      <c r="F3674" s="14">
        <f t="shared" si="123"/>
        <v>0.19497009681658486</v>
      </c>
    </row>
    <row r="3675" spans="1:6" ht="12.75">
      <c r="A3675" s="17" t="s">
        <v>2750</v>
      </c>
      <c r="B3675" s="31">
        <v>250039100</v>
      </c>
      <c r="C3675" s="31"/>
      <c r="D3675" s="31">
        <v>57643990</v>
      </c>
      <c r="E3675" s="17"/>
      <c r="F3675" s="14">
        <f t="shared" si="123"/>
        <v>0.23053990355908335</v>
      </c>
    </row>
    <row r="3676" spans="1:6" ht="12.75">
      <c r="A3676" s="17" t="s">
        <v>2847</v>
      </c>
      <c r="B3676" s="31">
        <v>131123500</v>
      </c>
      <c r="C3676" s="31"/>
      <c r="D3676" s="31">
        <v>28008030</v>
      </c>
      <c r="E3676" s="17"/>
      <c r="F3676" s="14">
        <f t="shared" si="123"/>
        <v>0.21360038437045992</v>
      </c>
    </row>
    <row r="3677" spans="1:6" ht="12.75">
      <c r="A3677" s="17" t="s">
        <v>2251</v>
      </c>
      <c r="B3677" s="31">
        <v>114504300</v>
      </c>
      <c r="C3677" s="31"/>
      <c r="D3677" s="31">
        <v>26602620</v>
      </c>
      <c r="E3677" s="17"/>
      <c r="F3677" s="14">
        <f t="shared" si="123"/>
        <v>0.23232856757344483</v>
      </c>
    </row>
    <row r="3678" spans="1:6" ht="12.75">
      <c r="A3678" s="17" t="s">
        <v>2252</v>
      </c>
      <c r="B3678" s="31">
        <v>61881800</v>
      </c>
      <c r="C3678" s="31"/>
      <c r="D3678" s="31">
        <v>20045920</v>
      </c>
      <c r="E3678" s="17"/>
      <c r="F3678" s="14">
        <f t="shared" si="123"/>
        <v>0.3239388640925119</v>
      </c>
    </row>
    <row r="3679" spans="1:6" ht="12.75">
      <c r="A3679" s="17" t="s">
        <v>1058</v>
      </c>
      <c r="B3679" s="31">
        <v>45603500</v>
      </c>
      <c r="C3679" s="31"/>
      <c r="D3679" s="31">
        <v>8656880</v>
      </c>
      <c r="E3679" s="17"/>
      <c r="F3679" s="14">
        <f t="shared" si="123"/>
        <v>0.18982928941857533</v>
      </c>
    </row>
    <row r="3680" spans="1:6" ht="12.75">
      <c r="A3680" s="17" t="s">
        <v>2614</v>
      </c>
      <c r="B3680" s="31">
        <v>65129000</v>
      </c>
      <c r="C3680" s="31"/>
      <c r="D3680" s="31">
        <v>10794490</v>
      </c>
      <c r="E3680" s="17"/>
      <c r="F3680" s="14">
        <f t="shared" si="123"/>
        <v>0.16574014647852722</v>
      </c>
    </row>
    <row r="3681" spans="1:6" ht="12.75">
      <c r="A3681" s="17"/>
      <c r="B3681" s="31"/>
      <c r="C3681" s="31"/>
      <c r="D3681" s="31"/>
      <c r="E3681" s="17"/>
      <c r="F3681" s="14"/>
    </row>
    <row r="3682" spans="1:6" ht="12.75">
      <c r="A3682" s="17"/>
      <c r="B3682" s="17"/>
      <c r="C3682" s="17"/>
      <c r="D3682" s="17"/>
      <c r="E3682" s="17"/>
      <c r="F3682" s="14"/>
    </row>
    <row r="3683" spans="1:6" ht="15.75">
      <c r="A3683" s="23" t="s">
        <v>2567</v>
      </c>
      <c r="B3683" s="37">
        <f>+B3658+B3671</f>
        <v>1328164200</v>
      </c>
      <c r="C3683" s="37"/>
      <c r="D3683" s="37">
        <f>+D3658+D3671</f>
        <v>283279170</v>
      </c>
      <c r="E3683" s="37"/>
      <c r="F3683" s="10">
        <f>SUM(D3683/B3683)</f>
        <v>0.21328625632282514</v>
      </c>
    </row>
    <row r="3686" spans="1:6" ht="12.75">
      <c r="A3686" s="46" t="s">
        <v>2253</v>
      </c>
      <c r="B3686" s="47"/>
      <c r="C3686" s="47"/>
      <c r="D3686" s="47"/>
      <c r="E3686" s="47"/>
      <c r="F3686" s="48"/>
    </row>
    <row r="3687" spans="1:6" ht="12.75">
      <c r="A3687" s="49"/>
      <c r="B3687" s="11"/>
      <c r="C3687" s="11"/>
      <c r="D3687" s="11"/>
      <c r="E3687" s="11"/>
      <c r="F3687" s="45"/>
    </row>
    <row r="3688" spans="1:6" ht="12.75">
      <c r="A3688" s="20" t="s">
        <v>1448</v>
      </c>
      <c r="B3688" s="5">
        <v>2002</v>
      </c>
      <c r="C3688" s="5" t="s">
        <v>1449</v>
      </c>
      <c r="D3688" s="5">
        <v>2002</v>
      </c>
      <c r="E3688" s="20"/>
      <c r="F3688" s="50"/>
    </row>
    <row r="3689" spans="1:6" ht="13.5" thickBot="1">
      <c r="A3689" s="51" t="s">
        <v>1450</v>
      </c>
      <c r="B3689" s="52" t="s">
        <v>1451</v>
      </c>
      <c r="C3689" s="51"/>
      <c r="D3689" s="51" t="s">
        <v>1452</v>
      </c>
      <c r="E3689" s="51"/>
      <c r="F3689" s="53" t="s">
        <v>1453</v>
      </c>
    </row>
    <row r="3690" spans="1:6" ht="12.75">
      <c r="A3690" s="11"/>
      <c r="B3690" s="13"/>
      <c r="C3690" s="13"/>
      <c r="D3690" s="13"/>
      <c r="E3690" s="11"/>
      <c r="F3690" s="45"/>
    </row>
    <row r="3691" spans="1:6" ht="12.75">
      <c r="A3691" s="8" t="s">
        <v>2254</v>
      </c>
      <c r="B3691" s="37">
        <f>SUM(B3692:B3697)</f>
        <v>174767900</v>
      </c>
      <c r="C3691" s="37"/>
      <c r="D3691" s="37">
        <f>SUM(D3692:D3697)</f>
        <v>92437410</v>
      </c>
      <c r="E3691" s="37"/>
      <c r="F3691" s="10">
        <f aca="true" t="shared" si="124" ref="F3691:F3722">SUM(D3691/B3691)</f>
        <v>0.528915264187531</v>
      </c>
    </row>
    <row r="3692" spans="1:6" ht="12.75">
      <c r="A3692" s="17" t="s">
        <v>545</v>
      </c>
      <c r="B3692" s="31">
        <v>27844700</v>
      </c>
      <c r="C3692" s="31"/>
      <c r="D3692" s="31">
        <v>15617450</v>
      </c>
      <c r="E3692" s="17"/>
      <c r="F3692" s="14">
        <f t="shared" si="124"/>
        <v>0.5608769352875054</v>
      </c>
    </row>
    <row r="3693" spans="1:6" ht="12.75">
      <c r="A3693" s="17" t="s">
        <v>2255</v>
      </c>
      <c r="B3693" s="31">
        <v>49049700</v>
      </c>
      <c r="C3693" s="31"/>
      <c r="D3693" s="31">
        <v>24357800</v>
      </c>
      <c r="E3693" s="17"/>
      <c r="F3693" s="14">
        <f t="shared" si="124"/>
        <v>0.4965942707090971</v>
      </c>
    </row>
    <row r="3694" spans="1:6" ht="12.75">
      <c r="A3694" s="17" t="s">
        <v>2256</v>
      </c>
      <c r="B3694" s="31">
        <v>78502800</v>
      </c>
      <c r="C3694" s="31"/>
      <c r="D3694" s="31">
        <v>41530330</v>
      </c>
      <c r="E3694" s="17"/>
      <c r="F3694" s="14">
        <f t="shared" si="124"/>
        <v>0.5290299199518999</v>
      </c>
    </row>
    <row r="3695" spans="1:6" ht="12.75">
      <c r="A3695" s="17" t="s">
        <v>2257</v>
      </c>
      <c r="B3695" s="31">
        <v>3976100</v>
      </c>
      <c r="C3695" s="31"/>
      <c r="D3695" s="31">
        <v>2634270</v>
      </c>
      <c r="E3695" s="17"/>
      <c r="F3695" s="14">
        <f t="shared" si="124"/>
        <v>0.6625260934081135</v>
      </c>
    </row>
    <row r="3696" spans="1:6" ht="12.75">
      <c r="A3696" s="17" t="s">
        <v>2258</v>
      </c>
      <c r="B3696" s="31">
        <v>2893000</v>
      </c>
      <c r="C3696" s="31"/>
      <c r="D3696" s="31">
        <v>1299490</v>
      </c>
      <c r="E3696" s="17"/>
      <c r="F3696" s="14">
        <f t="shared" si="124"/>
        <v>0.4491842378154165</v>
      </c>
    </row>
    <row r="3697" spans="1:6" ht="12.75">
      <c r="A3697" s="17" t="s">
        <v>1238</v>
      </c>
      <c r="B3697" s="31">
        <v>12501600</v>
      </c>
      <c r="C3697" s="31"/>
      <c r="D3697" s="31">
        <v>6998070</v>
      </c>
      <c r="E3697" s="17"/>
      <c r="F3697" s="14">
        <f t="shared" si="124"/>
        <v>0.5597739489345364</v>
      </c>
    </row>
    <row r="3698" spans="1:6" ht="12.75">
      <c r="A3698" s="8" t="s">
        <v>2259</v>
      </c>
      <c r="B3698" s="37">
        <f>SUM(B3699:B3701)</f>
        <v>200472600</v>
      </c>
      <c r="C3698" s="37"/>
      <c r="D3698" s="37">
        <f>SUM(D3699:D3701)</f>
        <v>105196690</v>
      </c>
      <c r="E3698" s="37"/>
      <c r="F3698" s="10">
        <f t="shared" si="124"/>
        <v>0.524743481154033</v>
      </c>
    </row>
    <row r="3699" spans="1:6" ht="12.75">
      <c r="A3699" s="17" t="s">
        <v>2260</v>
      </c>
      <c r="B3699" s="31">
        <v>3151400</v>
      </c>
      <c r="C3699" s="31"/>
      <c r="D3699" s="31">
        <v>1711250</v>
      </c>
      <c r="E3699" s="17"/>
      <c r="F3699" s="14">
        <f t="shared" si="124"/>
        <v>0.5430126293076093</v>
      </c>
    </row>
    <row r="3700" spans="1:6" ht="12.75">
      <c r="A3700" s="17" t="s">
        <v>505</v>
      </c>
      <c r="B3700" s="31">
        <v>185643300</v>
      </c>
      <c r="C3700" s="31"/>
      <c r="D3700" s="31">
        <v>96530280</v>
      </c>
      <c r="E3700" s="17"/>
      <c r="F3700" s="14">
        <f t="shared" si="124"/>
        <v>0.5199771820475072</v>
      </c>
    </row>
    <row r="3701" spans="1:6" ht="12.75">
      <c r="A3701" s="17" t="s">
        <v>2261</v>
      </c>
      <c r="B3701" s="31">
        <v>11677900</v>
      </c>
      <c r="C3701" s="31"/>
      <c r="D3701" s="31">
        <v>6955160</v>
      </c>
      <c r="E3701" s="17"/>
      <c r="F3701" s="14">
        <f t="shared" si="124"/>
        <v>0.5955831099769651</v>
      </c>
    </row>
    <row r="3702" spans="1:6" ht="12.75">
      <c r="A3702" s="8" t="s">
        <v>2262</v>
      </c>
      <c r="B3702" s="37">
        <f>SUM(B3703:B3710)</f>
        <v>157964600</v>
      </c>
      <c r="C3702" s="37"/>
      <c r="D3702" s="37">
        <f>SUM(D3703:D3710)</f>
        <v>87248020</v>
      </c>
      <c r="E3702" s="37"/>
      <c r="F3702" s="10">
        <f t="shared" si="124"/>
        <v>0.5523264073089793</v>
      </c>
    </row>
    <row r="3703" spans="1:6" ht="12.75">
      <c r="A3703" s="17" t="s">
        <v>2263</v>
      </c>
      <c r="B3703" s="31">
        <v>1199100</v>
      </c>
      <c r="C3703" s="31"/>
      <c r="D3703" s="31">
        <v>613190</v>
      </c>
      <c r="E3703" s="17"/>
      <c r="F3703" s="14">
        <f t="shared" si="124"/>
        <v>0.5113751980652156</v>
      </c>
    </row>
    <row r="3704" spans="1:6" ht="12.75">
      <c r="A3704" s="17" t="s">
        <v>2264</v>
      </c>
      <c r="B3704" s="31">
        <v>5740200</v>
      </c>
      <c r="C3704" s="31"/>
      <c r="D3704" s="31">
        <v>3498920</v>
      </c>
      <c r="E3704" s="17"/>
      <c r="F3704" s="14">
        <f t="shared" si="124"/>
        <v>0.6095467056896973</v>
      </c>
    </row>
    <row r="3705" spans="1:6" ht="12.75">
      <c r="A3705" s="17" t="s">
        <v>2265</v>
      </c>
      <c r="B3705" s="31">
        <v>19817500</v>
      </c>
      <c r="C3705" s="31"/>
      <c r="D3705" s="31">
        <v>10032550</v>
      </c>
      <c r="E3705" s="17"/>
      <c r="F3705" s="14">
        <f t="shared" si="124"/>
        <v>0.506247003910685</v>
      </c>
    </row>
    <row r="3706" spans="1:6" ht="12.75">
      <c r="A3706" s="17" t="s">
        <v>2266</v>
      </c>
      <c r="B3706" s="31">
        <v>14380100</v>
      </c>
      <c r="C3706" s="31"/>
      <c r="D3706" s="31">
        <v>7880180</v>
      </c>
      <c r="E3706" s="17"/>
      <c r="F3706" s="14">
        <f t="shared" si="124"/>
        <v>0.5479920167453634</v>
      </c>
    </row>
    <row r="3707" spans="1:6" ht="12.75">
      <c r="A3707" s="17" t="s">
        <v>2267</v>
      </c>
      <c r="B3707" s="31">
        <v>38994500</v>
      </c>
      <c r="C3707" s="31"/>
      <c r="D3707" s="31">
        <v>23283460</v>
      </c>
      <c r="E3707" s="17"/>
      <c r="F3707" s="14">
        <f t="shared" si="124"/>
        <v>0.59709600071805</v>
      </c>
    </row>
    <row r="3708" spans="1:6" ht="12.75">
      <c r="A3708" s="17" t="s">
        <v>2751</v>
      </c>
      <c r="B3708" s="31">
        <v>16524400</v>
      </c>
      <c r="C3708" s="31"/>
      <c r="D3708" s="31">
        <v>8861140</v>
      </c>
      <c r="E3708" s="17"/>
      <c r="F3708" s="14">
        <f t="shared" si="124"/>
        <v>0.5362457940984241</v>
      </c>
    </row>
    <row r="3709" spans="1:6" ht="12.75">
      <c r="A3709" s="17" t="s">
        <v>424</v>
      </c>
      <c r="B3709" s="31">
        <v>57159000</v>
      </c>
      <c r="C3709" s="31"/>
      <c r="D3709" s="31">
        <v>30976240</v>
      </c>
      <c r="E3709" s="17"/>
      <c r="F3709" s="14">
        <f t="shared" si="124"/>
        <v>0.5419311044629892</v>
      </c>
    </row>
    <row r="3710" spans="1:6" ht="12.75">
      <c r="A3710" s="17" t="s">
        <v>2268</v>
      </c>
      <c r="B3710" s="31">
        <v>4149800</v>
      </c>
      <c r="C3710" s="31"/>
      <c r="D3710" s="31">
        <v>2102340</v>
      </c>
      <c r="E3710" s="17"/>
      <c r="F3710" s="14">
        <f t="shared" si="124"/>
        <v>0.5066123668610536</v>
      </c>
    </row>
    <row r="3711" spans="1:6" ht="12.75">
      <c r="A3711" s="8" t="s">
        <v>2269</v>
      </c>
      <c r="B3711" s="37">
        <f>SUM(B3712:B3717)</f>
        <v>221910600</v>
      </c>
      <c r="C3711" s="37"/>
      <c r="D3711" s="37">
        <f>SUM(D3712:D3717)</f>
        <v>125695330</v>
      </c>
      <c r="E3711" s="37"/>
      <c r="F3711" s="10">
        <f t="shared" si="124"/>
        <v>0.5664232803660573</v>
      </c>
    </row>
    <row r="3712" spans="1:6" ht="12.75">
      <c r="A3712" s="17" t="s">
        <v>2270</v>
      </c>
      <c r="B3712" s="31">
        <v>17122500</v>
      </c>
      <c r="C3712" s="31"/>
      <c r="D3712" s="31">
        <v>9190420</v>
      </c>
      <c r="E3712" s="17"/>
      <c r="F3712" s="14">
        <f t="shared" si="124"/>
        <v>0.5367452182800408</v>
      </c>
    </row>
    <row r="3713" spans="1:6" ht="12.75">
      <c r="A3713" s="17" t="s">
        <v>2271</v>
      </c>
      <c r="B3713" s="31">
        <v>12036400</v>
      </c>
      <c r="C3713" s="31"/>
      <c r="D3713" s="31">
        <v>6973350</v>
      </c>
      <c r="E3713" s="17"/>
      <c r="F3713" s="14">
        <f t="shared" si="124"/>
        <v>0.579355122794191</v>
      </c>
    </row>
    <row r="3714" spans="1:6" ht="12.75">
      <c r="A3714" s="17" t="s">
        <v>2272</v>
      </c>
      <c r="B3714" s="31">
        <v>105096600</v>
      </c>
      <c r="C3714" s="31"/>
      <c r="D3714" s="31">
        <v>58976940</v>
      </c>
      <c r="E3714" s="17"/>
      <c r="F3714" s="14">
        <f t="shared" si="124"/>
        <v>0.5611688674990437</v>
      </c>
    </row>
    <row r="3715" spans="1:6" ht="12.75">
      <c r="A3715" s="17" t="s">
        <v>2273</v>
      </c>
      <c r="B3715" s="31">
        <v>23234400</v>
      </c>
      <c r="C3715" s="31"/>
      <c r="D3715" s="31">
        <v>12389280</v>
      </c>
      <c r="E3715" s="17"/>
      <c r="F3715" s="14">
        <f t="shared" si="124"/>
        <v>0.5332300382191922</v>
      </c>
    </row>
    <row r="3716" spans="1:6" ht="12.75">
      <c r="A3716" s="17" t="s">
        <v>2274</v>
      </c>
      <c r="B3716" s="31">
        <v>58086900</v>
      </c>
      <c r="C3716" s="31"/>
      <c r="D3716" s="31">
        <v>34324550</v>
      </c>
      <c r="E3716" s="17"/>
      <c r="F3716" s="14">
        <f t="shared" si="124"/>
        <v>0.5909172291859266</v>
      </c>
    </row>
    <row r="3717" spans="1:6" ht="12.75">
      <c r="A3717" s="17" t="s">
        <v>2275</v>
      </c>
      <c r="B3717" s="31">
        <v>6333800</v>
      </c>
      <c r="C3717" s="31"/>
      <c r="D3717" s="31">
        <v>3840790</v>
      </c>
      <c r="E3717" s="17"/>
      <c r="F3717" s="14">
        <f t="shared" si="124"/>
        <v>0.6063958445167198</v>
      </c>
    </row>
    <row r="3718" spans="1:6" ht="12.75">
      <c r="A3718" s="8" t="s">
        <v>2276</v>
      </c>
      <c r="B3718" s="37">
        <f>SUM(B3719:B3726)</f>
        <v>323303800</v>
      </c>
      <c r="C3718" s="37"/>
      <c r="D3718" s="37">
        <f>SUM(D3719:D3726)</f>
        <v>174193020</v>
      </c>
      <c r="E3718" s="37"/>
      <c r="F3718" s="10">
        <f t="shared" si="124"/>
        <v>0.5387905122055479</v>
      </c>
    </row>
    <row r="3719" spans="1:6" ht="12.75">
      <c r="A3719" s="17" t="s">
        <v>2277</v>
      </c>
      <c r="B3719" s="31">
        <v>26547000</v>
      </c>
      <c r="C3719" s="31"/>
      <c r="D3719" s="31">
        <v>14665960</v>
      </c>
      <c r="E3719" s="17"/>
      <c r="F3719" s="14">
        <f t="shared" si="124"/>
        <v>0.5524526311824312</v>
      </c>
    </row>
    <row r="3720" spans="1:6" ht="12.75">
      <c r="A3720" s="17" t="s">
        <v>2278</v>
      </c>
      <c r="B3720" s="31">
        <v>843400</v>
      </c>
      <c r="C3720" s="31"/>
      <c r="D3720" s="31">
        <v>516940</v>
      </c>
      <c r="E3720" s="17"/>
      <c r="F3720" s="14">
        <f t="shared" si="124"/>
        <v>0.6129238795352147</v>
      </c>
    </row>
    <row r="3721" spans="1:6" ht="12.75">
      <c r="A3721" s="17" t="s">
        <v>1358</v>
      </c>
      <c r="B3721" s="31">
        <v>146921800</v>
      </c>
      <c r="C3721" s="31"/>
      <c r="D3721" s="31">
        <v>76475940</v>
      </c>
      <c r="E3721" s="17"/>
      <c r="F3721" s="14">
        <f t="shared" si="124"/>
        <v>0.5205213930131539</v>
      </c>
    </row>
    <row r="3722" spans="1:6" ht="12.75">
      <c r="A3722" s="17" t="s">
        <v>2991</v>
      </c>
      <c r="B3722" s="31">
        <v>51464100</v>
      </c>
      <c r="C3722" s="31"/>
      <c r="D3722" s="31">
        <v>24452690</v>
      </c>
      <c r="E3722" s="17"/>
      <c r="F3722" s="14">
        <f t="shared" si="124"/>
        <v>0.4751407291684883</v>
      </c>
    </row>
    <row r="3723" spans="1:6" ht="12.75">
      <c r="A3723" s="17" t="s">
        <v>1395</v>
      </c>
      <c r="B3723" s="31">
        <v>5343400</v>
      </c>
      <c r="C3723" s="31"/>
      <c r="D3723" s="31">
        <v>2743380</v>
      </c>
      <c r="E3723" s="17"/>
      <c r="F3723" s="14">
        <f aca="true" t="shared" si="125" ref="F3723:F3741">SUM(D3723/B3723)</f>
        <v>0.5134146797918928</v>
      </c>
    </row>
    <row r="3724" spans="1:6" ht="12.75">
      <c r="A3724" s="17" t="s">
        <v>1396</v>
      </c>
      <c r="B3724" s="31">
        <v>15260800</v>
      </c>
      <c r="C3724" s="31"/>
      <c r="D3724" s="31">
        <v>8117620</v>
      </c>
      <c r="E3724" s="17"/>
      <c r="F3724" s="14">
        <f t="shared" si="125"/>
        <v>0.5319262423988258</v>
      </c>
    </row>
    <row r="3725" spans="1:6" ht="12.75">
      <c r="A3725" s="17" t="s">
        <v>1397</v>
      </c>
      <c r="B3725" s="31">
        <v>41355800</v>
      </c>
      <c r="C3725" s="31"/>
      <c r="D3725" s="31">
        <v>26622080</v>
      </c>
      <c r="E3725" s="17"/>
      <c r="F3725" s="14">
        <f t="shared" si="125"/>
        <v>0.6437326807847993</v>
      </c>
    </row>
    <row r="3726" spans="1:6" ht="12.75">
      <c r="A3726" s="17" t="s">
        <v>1398</v>
      </c>
      <c r="B3726" s="31">
        <v>35567500</v>
      </c>
      <c r="C3726" s="31"/>
      <c r="D3726" s="31">
        <v>20598410</v>
      </c>
      <c r="E3726" s="17"/>
      <c r="F3726" s="14">
        <f t="shared" si="125"/>
        <v>0.5791357278414283</v>
      </c>
    </row>
    <row r="3727" spans="1:6" ht="12.75">
      <c r="A3727" s="8" t="s">
        <v>1399</v>
      </c>
      <c r="B3727" s="37">
        <f>SUM(B3728:B3729)</f>
        <v>70326400</v>
      </c>
      <c r="C3727" s="37"/>
      <c r="D3727" s="37">
        <f>SUM(D3728:D3729)</f>
        <v>40617190</v>
      </c>
      <c r="E3727" s="37"/>
      <c r="F3727" s="10">
        <f t="shared" si="125"/>
        <v>0.5775525265049825</v>
      </c>
    </row>
    <row r="3728" spans="1:6" ht="12.75">
      <c r="A3728" s="17" t="s">
        <v>1400</v>
      </c>
      <c r="B3728" s="31">
        <v>53563000</v>
      </c>
      <c r="C3728" s="31"/>
      <c r="D3728" s="31">
        <v>31468680</v>
      </c>
      <c r="E3728" s="17"/>
      <c r="F3728" s="14">
        <f t="shared" si="125"/>
        <v>0.5875077945596774</v>
      </c>
    </row>
    <row r="3729" spans="1:6" ht="12.75">
      <c r="A3729" s="17" t="s">
        <v>1401</v>
      </c>
      <c r="B3729" s="31">
        <v>16763400</v>
      </c>
      <c r="C3729" s="31"/>
      <c r="D3729" s="31">
        <v>9148510</v>
      </c>
      <c r="E3729" s="17"/>
      <c r="F3729" s="14">
        <f t="shared" si="125"/>
        <v>0.5457431070069317</v>
      </c>
    </row>
    <row r="3730" spans="1:6" ht="12.75">
      <c r="A3730" s="8" t="s">
        <v>1402</v>
      </c>
      <c r="B3730" s="37">
        <f>SUM(B3731:B3732)</f>
        <v>84061400</v>
      </c>
      <c r="C3730" s="37"/>
      <c r="D3730" s="37">
        <f>SUM(D3731:D3732)</f>
        <v>50542080</v>
      </c>
      <c r="E3730" s="37"/>
      <c r="F3730" s="10">
        <f t="shared" si="125"/>
        <v>0.6012519420328474</v>
      </c>
    </row>
    <row r="3731" spans="1:6" ht="12.75">
      <c r="A3731" s="17" t="s">
        <v>1403</v>
      </c>
      <c r="B3731" s="31">
        <v>17116400</v>
      </c>
      <c r="C3731" s="31"/>
      <c r="D3731" s="31">
        <v>10121850</v>
      </c>
      <c r="E3731" s="17"/>
      <c r="F3731" s="14">
        <f t="shared" si="125"/>
        <v>0.591353906195228</v>
      </c>
    </row>
    <row r="3732" spans="1:6" ht="12.75">
      <c r="A3732" s="17" t="s">
        <v>1404</v>
      </c>
      <c r="B3732" s="31">
        <v>66945000</v>
      </c>
      <c r="C3732" s="31"/>
      <c r="D3732" s="31">
        <v>40420230</v>
      </c>
      <c r="E3732" s="17"/>
      <c r="F3732" s="14">
        <f t="shared" si="125"/>
        <v>0.6037826574053328</v>
      </c>
    </row>
    <row r="3733" spans="1:6" ht="12.75">
      <c r="A3733" s="8" t="s">
        <v>1405</v>
      </c>
      <c r="B3733" s="37">
        <f>SUM(B3734:B3736)</f>
        <v>165678100</v>
      </c>
      <c r="C3733" s="37"/>
      <c r="D3733" s="37">
        <f>SUM(D3734:D3736)</f>
        <v>83734980</v>
      </c>
      <c r="E3733" s="37"/>
      <c r="F3733" s="10">
        <f t="shared" si="125"/>
        <v>0.5054076549646573</v>
      </c>
    </row>
    <row r="3734" spans="1:6" ht="12.75">
      <c r="A3734" s="17" t="s">
        <v>1406</v>
      </c>
      <c r="B3734" s="31">
        <v>82633900</v>
      </c>
      <c r="C3734" s="31"/>
      <c r="D3734" s="31">
        <v>40244850</v>
      </c>
      <c r="E3734" s="17"/>
      <c r="F3734" s="14">
        <f t="shared" si="125"/>
        <v>0.48702590583283617</v>
      </c>
    </row>
    <row r="3735" spans="1:6" ht="12.75">
      <c r="A3735" s="17" t="s">
        <v>1407</v>
      </c>
      <c r="B3735" s="31">
        <v>3794800</v>
      </c>
      <c r="C3735" s="31"/>
      <c r="D3735" s="31">
        <v>2070170</v>
      </c>
      <c r="E3735" s="17"/>
      <c r="F3735" s="14">
        <f t="shared" si="125"/>
        <v>0.5455280910719933</v>
      </c>
    </row>
    <row r="3736" spans="1:6" ht="12.75">
      <c r="A3736" s="17" t="s">
        <v>539</v>
      </c>
      <c r="B3736" s="31">
        <v>79249400</v>
      </c>
      <c r="C3736" s="31"/>
      <c r="D3736" s="31">
        <v>41419960</v>
      </c>
      <c r="E3736" s="17"/>
      <c r="F3736" s="14">
        <f t="shared" si="125"/>
        <v>0.5226532945359839</v>
      </c>
    </row>
    <row r="3737" spans="1:6" ht="12.75">
      <c r="A3737" s="8" t="s">
        <v>1408</v>
      </c>
      <c r="B3737" s="37">
        <f>SUM(B3738:B3741)</f>
        <v>773988700</v>
      </c>
      <c r="C3737" s="37"/>
      <c r="D3737" s="37">
        <f>SUM(D3738:D3741)</f>
        <v>406684610</v>
      </c>
      <c r="E3737" s="37"/>
      <c r="F3737" s="10">
        <f t="shared" si="125"/>
        <v>0.5254399838137171</v>
      </c>
    </row>
    <row r="3738" spans="1:6" ht="12.75">
      <c r="A3738" s="17" t="s">
        <v>2846</v>
      </c>
      <c r="B3738" s="31">
        <v>167236400</v>
      </c>
      <c r="C3738" s="31"/>
      <c r="D3738" s="31">
        <v>94428780</v>
      </c>
      <c r="E3738" s="17"/>
      <c r="F3738" s="14">
        <f t="shared" si="125"/>
        <v>0.5646425060572937</v>
      </c>
    </row>
    <row r="3739" spans="1:6" ht="12.75">
      <c r="A3739" s="17" t="s">
        <v>1053</v>
      </c>
      <c r="B3739" s="31">
        <v>55789200</v>
      </c>
      <c r="C3739" s="31"/>
      <c r="D3739" s="31">
        <v>26283370</v>
      </c>
      <c r="E3739" s="17"/>
      <c r="F3739" s="14">
        <f t="shared" si="125"/>
        <v>0.4711193205853463</v>
      </c>
    </row>
    <row r="3740" spans="1:6" ht="12.75">
      <c r="A3740" s="17" t="s">
        <v>1409</v>
      </c>
      <c r="B3740" s="31">
        <v>220906200</v>
      </c>
      <c r="C3740" s="31"/>
      <c r="D3740" s="31">
        <v>124430040</v>
      </c>
      <c r="E3740" s="17"/>
      <c r="F3740" s="14">
        <f t="shared" si="125"/>
        <v>0.5632709267553377</v>
      </c>
    </row>
    <row r="3741" spans="1:6" ht="12.75">
      <c r="A3741" s="17" t="s">
        <v>1410</v>
      </c>
      <c r="B3741" s="31">
        <v>330056900</v>
      </c>
      <c r="C3741" s="31"/>
      <c r="D3741" s="31">
        <v>161542420</v>
      </c>
      <c r="E3741" s="17"/>
      <c r="F3741" s="14">
        <f t="shared" si="125"/>
        <v>0.48943809385593817</v>
      </c>
    </row>
    <row r="3742" spans="1:6" ht="12.75">
      <c r="A3742" s="17"/>
      <c r="B3742" s="17"/>
      <c r="C3742" s="17"/>
      <c r="D3742" s="17"/>
      <c r="E3742" s="17"/>
      <c r="F3742" s="33"/>
    </row>
    <row r="3743" spans="1:6" ht="12.75">
      <c r="A3743" s="46" t="s">
        <v>2253</v>
      </c>
      <c r="B3743" s="47"/>
      <c r="C3743" s="47"/>
      <c r="D3743" s="47"/>
      <c r="E3743" s="47"/>
      <c r="F3743" s="48"/>
    </row>
    <row r="3744" spans="1:6" ht="12.75">
      <c r="A3744" s="49"/>
      <c r="B3744" s="11"/>
      <c r="C3744" s="11"/>
      <c r="D3744" s="11"/>
      <c r="E3744" s="11"/>
      <c r="F3744" s="45"/>
    </row>
    <row r="3745" spans="1:6" ht="12.75">
      <c r="A3745" s="20" t="s">
        <v>1448</v>
      </c>
      <c r="B3745" s="5">
        <v>2002</v>
      </c>
      <c r="C3745" s="5" t="s">
        <v>1449</v>
      </c>
      <c r="D3745" s="5">
        <v>2002</v>
      </c>
      <c r="E3745" s="20"/>
      <c r="F3745" s="50"/>
    </row>
    <row r="3746" spans="1:6" ht="13.5" thickBot="1">
      <c r="A3746" s="51" t="s">
        <v>1450</v>
      </c>
      <c r="B3746" s="52" t="s">
        <v>1451</v>
      </c>
      <c r="C3746" s="51"/>
      <c r="D3746" s="51" t="s">
        <v>1452</v>
      </c>
      <c r="E3746" s="51"/>
      <c r="F3746" s="53" t="s">
        <v>1453</v>
      </c>
    </row>
    <row r="3747" spans="1:6" ht="12.75">
      <c r="A3747" s="11"/>
      <c r="B3747" s="13"/>
      <c r="C3747" s="13"/>
      <c r="D3747" s="13"/>
      <c r="E3747" s="11"/>
      <c r="F3747" s="45"/>
    </row>
    <row r="3748" spans="1:6" ht="12.75">
      <c r="A3748" s="8" t="s">
        <v>1411</v>
      </c>
      <c r="B3748" s="37">
        <f>SUM(B3749:B3753)</f>
        <v>91094000</v>
      </c>
      <c r="C3748" s="37"/>
      <c r="D3748" s="37">
        <f>SUM(D3749:D3753)</f>
        <v>49493030</v>
      </c>
      <c r="E3748" s="37"/>
      <c r="F3748" s="10">
        <f aca="true" t="shared" si="126" ref="F3748:F3759">SUM(D3748/B3748)</f>
        <v>0.5433182207390168</v>
      </c>
    </row>
    <row r="3749" spans="1:6" ht="12.75">
      <c r="A3749" s="17" t="s">
        <v>1412</v>
      </c>
      <c r="B3749" s="31">
        <v>4981800</v>
      </c>
      <c r="C3749" s="31"/>
      <c r="D3749" s="31">
        <v>2899070</v>
      </c>
      <c r="E3749" s="17"/>
      <c r="F3749" s="14">
        <f t="shared" si="126"/>
        <v>0.5819322333293188</v>
      </c>
    </row>
    <row r="3750" spans="1:6" ht="12.75">
      <c r="A3750" s="17" t="s">
        <v>2300</v>
      </c>
      <c r="B3750" s="31">
        <v>50964400</v>
      </c>
      <c r="C3750" s="31"/>
      <c r="D3750" s="31">
        <v>25938870</v>
      </c>
      <c r="E3750" s="17"/>
      <c r="F3750" s="14">
        <f t="shared" si="126"/>
        <v>0.5089605685537355</v>
      </c>
    </row>
    <row r="3751" spans="1:6" ht="12.75">
      <c r="A3751" s="17" t="s">
        <v>2301</v>
      </c>
      <c r="B3751" s="31">
        <v>14447900</v>
      </c>
      <c r="C3751" s="31"/>
      <c r="D3751" s="31">
        <v>8131990</v>
      </c>
      <c r="E3751" s="17"/>
      <c r="F3751" s="14">
        <f t="shared" si="126"/>
        <v>0.5628492722125706</v>
      </c>
    </row>
    <row r="3752" spans="1:6" ht="12.75">
      <c r="A3752" s="17" t="s">
        <v>2302</v>
      </c>
      <c r="B3752" s="31">
        <v>17238000</v>
      </c>
      <c r="C3752" s="31"/>
      <c r="D3752" s="31">
        <v>10196690</v>
      </c>
      <c r="E3752" s="17"/>
      <c r="F3752" s="14">
        <f t="shared" si="126"/>
        <v>0.5915239586959044</v>
      </c>
    </row>
    <row r="3753" spans="1:6" ht="12.75">
      <c r="A3753" s="17" t="s">
        <v>2303</v>
      </c>
      <c r="B3753" s="31">
        <v>3461900</v>
      </c>
      <c r="C3753" s="31"/>
      <c r="D3753" s="31">
        <v>2326410</v>
      </c>
      <c r="E3753" s="17"/>
      <c r="F3753" s="14">
        <f t="shared" si="126"/>
        <v>0.6720038129350935</v>
      </c>
    </row>
    <row r="3754" spans="1:6" ht="12.75">
      <c r="A3754" s="8" t="s">
        <v>2304</v>
      </c>
      <c r="B3754" s="37">
        <f>SUM(B3755:B3759)</f>
        <v>201769700</v>
      </c>
      <c r="C3754" s="37"/>
      <c r="D3754" s="37">
        <f>SUM(D3755:D3759)</f>
        <v>108417750</v>
      </c>
      <c r="E3754" s="37"/>
      <c r="F3754" s="10">
        <f t="shared" si="126"/>
        <v>0.5373341487844805</v>
      </c>
    </row>
    <row r="3755" spans="1:6" ht="12.75">
      <c r="A3755" s="17" t="s">
        <v>2305</v>
      </c>
      <c r="B3755" s="31">
        <v>16784300</v>
      </c>
      <c r="C3755" s="31"/>
      <c r="D3755" s="31">
        <v>10246050</v>
      </c>
      <c r="E3755" s="17"/>
      <c r="F3755" s="14">
        <f t="shared" si="126"/>
        <v>0.6104544127547767</v>
      </c>
    </row>
    <row r="3756" spans="1:6" ht="12.75">
      <c r="A3756" s="17" t="s">
        <v>2306</v>
      </c>
      <c r="B3756" s="31">
        <v>14614100</v>
      </c>
      <c r="C3756" s="31"/>
      <c r="D3756" s="31">
        <v>8336070</v>
      </c>
      <c r="E3756" s="17"/>
      <c r="F3756" s="14">
        <f t="shared" si="126"/>
        <v>0.5704128204952751</v>
      </c>
    </row>
    <row r="3757" spans="1:6" ht="12.75">
      <c r="A3757" s="17" t="s">
        <v>2261</v>
      </c>
      <c r="B3757" s="31">
        <v>78142800</v>
      </c>
      <c r="C3757" s="31"/>
      <c r="D3757" s="31">
        <v>43057740</v>
      </c>
      <c r="E3757" s="17"/>
      <c r="F3757" s="14">
        <f t="shared" si="126"/>
        <v>0.551013529077535</v>
      </c>
    </row>
    <row r="3758" spans="1:6" ht="12.75">
      <c r="A3758" s="17" t="s">
        <v>2307</v>
      </c>
      <c r="B3758" s="31">
        <v>81029900</v>
      </c>
      <c r="C3758" s="31"/>
      <c r="D3758" s="31">
        <v>44913770</v>
      </c>
      <c r="E3758" s="17"/>
      <c r="F3758" s="14">
        <f t="shared" si="126"/>
        <v>0.5542863807063813</v>
      </c>
    </row>
    <row r="3759" spans="1:6" ht="12.75">
      <c r="A3759" s="17" t="s">
        <v>2308</v>
      </c>
      <c r="B3759" s="31">
        <v>11198600</v>
      </c>
      <c r="C3759" s="31"/>
      <c r="D3759" s="31">
        <v>1864120</v>
      </c>
      <c r="E3759" s="17"/>
      <c r="F3759" s="14">
        <f t="shared" si="126"/>
        <v>0.16646009322593897</v>
      </c>
    </row>
    <row r="3760" spans="1:6" ht="12.75">
      <c r="A3760" s="40" t="s">
        <v>1741</v>
      </c>
      <c r="B3760" s="31"/>
      <c r="C3760" s="31"/>
      <c r="D3760" s="31"/>
      <c r="E3760" s="17"/>
      <c r="F3760" s="14"/>
    </row>
    <row r="3761" spans="1:6" ht="12.75">
      <c r="A3761" s="17"/>
      <c r="B3761" s="17"/>
      <c r="C3761" s="17"/>
      <c r="D3761" s="17"/>
      <c r="E3761" s="17"/>
      <c r="F3761" s="14"/>
    </row>
    <row r="3762" spans="1:6" ht="12.75">
      <c r="A3762" s="17"/>
      <c r="B3762" s="17"/>
      <c r="C3762" s="17"/>
      <c r="D3762" s="17"/>
      <c r="E3762" s="17"/>
      <c r="F3762" s="14"/>
    </row>
    <row r="3763" spans="1:6" ht="15.75">
      <c r="A3763" s="23" t="s">
        <v>2567</v>
      </c>
      <c r="B3763" s="37">
        <f>+B3691+B3698+B3702+B3711+B3718+B3727+B3730+B3733+B3737+B3748+B3754</f>
        <v>2465337800</v>
      </c>
      <c r="C3763" s="37"/>
      <c r="D3763" s="37">
        <f>+D3691+D3698+D3702+D3711+D3718+D3727+D3730+D3733+D3737+D3748+D3754</f>
        <v>1324260110</v>
      </c>
      <c r="E3763" s="37"/>
      <c r="F3763" s="10">
        <f>SUM(D3763/B3763)</f>
        <v>0.5371515862856603</v>
      </c>
    </row>
    <row r="3767" spans="1:6" ht="12.75">
      <c r="A3767" s="46" t="s">
        <v>2309</v>
      </c>
      <c r="B3767" s="47"/>
      <c r="C3767" s="47"/>
      <c r="D3767" s="47"/>
      <c r="E3767" s="47"/>
      <c r="F3767" s="48"/>
    </row>
    <row r="3768" spans="1:6" ht="12.75">
      <c r="A3768" s="49"/>
      <c r="B3768" s="11"/>
      <c r="C3768" s="11"/>
      <c r="D3768" s="11"/>
      <c r="E3768" s="11"/>
      <c r="F3768" s="45"/>
    </row>
    <row r="3769" spans="1:6" ht="12.75">
      <c r="A3769" s="20" t="s">
        <v>1448</v>
      </c>
      <c r="B3769" s="5">
        <v>2002</v>
      </c>
      <c r="C3769" s="5" t="s">
        <v>1449</v>
      </c>
      <c r="D3769" s="5">
        <v>2002</v>
      </c>
      <c r="E3769" s="20"/>
      <c r="F3769" s="50"/>
    </row>
    <row r="3770" spans="1:6" ht="13.5" thickBot="1">
      <c r="A3770" s="51" t="s">
        <v>1450</v>
      </c>
      <c r="B3770" s="52" t="s">
        <v>1451</v>
      </c>
      <c r="C3770" s="51"/>
      <c r="D3770" s="51" t="s">
        <v>1452</v>
      </c>
      <c r="E3770" s="51"/>
      <c r="F3770" s="53" t="s">
        <v>1453</v>
      </c>
    </row>
    <row r="3771" spans="1:6" ht="12.75">
      <c r="A3771" s="11"/>
      <c r="B3771" s="13"/>
      <c r="C3771" s="13"/>
      <c r="D3771" s="13"/>
      <c r="E3771" s="11"/>
      <c r="F3771" s="45"/>
    </row>
    <row r="3772" spans="1:6" ht="12.75">
      <c r="A3772" s="8" t="s">
        <v>2310</v>
      </c>
      <c r="B3772" s="37">
        <f>SUM(B3773:B3785)</f>
        <v>439028900</v>
      </c>
      <c r="C3772" s="37"/>
      <c r="D3772" s="37">
        <f>SUM(D3773:D3785)</f>
        <v>143290143</v>
      </c>
      <c r="E3772" s="37"/>
      <c r="F3772" s="10">
        <f aca="true" t="shared" si="127" ref="F3772:F3785">SUM(D3772/B3772)</f>
        <v>0.3263797508546704</v>
      </c>
    </row>
    <row r="3773" spans="1:9" ht="12.75">
      <c r="A3773" s="17" t="s">
        <v>446</v>
      </c>
      <c r="B3773" s="31">
        <v>75615700</v>
      </c>
      <c r="C3773" s="31"/>
      <c r="D3773" s="31">
        <v>26424135</v>
      </c>
      <c r="E3773" s="17"/>
      <c r="F3773" s="14">
        <f t="shared" si="127"/>
        <v>0.3494530236445606</v>
      </c>
      <c r="G3773" s="33"/>
      <c r="H3773" s="33"/>
      <c r="I3773" s="33"/>
    </row>
    <row r="3774" spans="1:9" ht="12.75">
      <c r="A3774" s="17" t="s">
        <v>2311</v>
      </c>
      <c r="B3774" s="31">
        <v>41429400</v>
      </c>
      <c r="C3774" s="31"/>
      <c r="D3774" s="31">
        <v>12196975</v>
      </c>
      <c r="E3774" s="17"/>
      <c r="F3774" s="14">
        <f t="shared" si="127"/>
        <v>0.2944038533022443</v>
      </c>
      <c r="G3774" s="33"/>
      <c r="H3774" s="33"/>
      <c r="I3774" s="33"/>
    </row>
    <row r="3775" spans="1:9" ht="12.75">
      <c r="A3775" s="17" t="s">
        <v>2312</v>
      </c>
      <c r="B3775" s="31">
        <v>32495100</v>
      </c>
      <c r="C3775" s="31"/>
      <c r="D3775" s="31">
        <v>11684315</v>
      </c>
      <c r="E3775" s="17"/>
      <c r="F3775" s="14">
        <f t="shared" si="127"/>
        <v>0.359571596948463</v>
      </c>
      <c r="G3775" s="33"/>
      <c r="H3775" s="33"/>
      <c r="I3775" s="33"/>
    </row>
    <row r="3776" spans="1:9" ht="12.75">
      <c r="A3776" s="17" t="s">
        <v>2313</v>
      </c>
      <c r="B3776" s="31">
        <v>21928500</v>
      </c>
      <c r="C3776" s="31"/>
      <c r="D3776" s="31">
        <v>7773570</v>
      </c>
      <c r="E3776" s="17"/>
      <c r="F3776" s="14">
        <f t="shared" si="127"/>
        <v>0.35449620357069567</v>
      </c>
      <c r="G3776" s="33"/>
      <c r="H3776" s="33"/>
      <c r="I3776" s="33"/>
    </row>
    <row r="3777" spans="1:9" ht="12.75">
      <c r="A3777" s="17" t="s">
        <v>2314</v>
      </c>
      <c r="B3777" s="31">
        <v>74243000</v>
      </c>
      <c r="C3777" s="31"/>
      <c r="D3777" s="31">
        <v>20447010</v>
      </c>
      <c r="E3777" s="17"/>
      <c r="F3777" s="14">
        <f t="shared" si="127"/>
        <v>0.2754065703163935</v>
      </c>
      <c r="G3777" s="33"/>
      <c r="H3777" s="33"/>
      <c r="I3777" s="33"/>
    </row>
    <row r="3778" spans="1:9" ht="12.75">
      <c r="A3778" s="17" t="s">
        <v>2315</v>
      </c>
      <c r="B3778" s="31">
        <v>32545100</v>
      </c>
      <c r="C3778" s="31"/>
      <c r="D3778" s="31">
        <v>11414480</v>
      </c>
      <c r="E3778" s="17"/>
      <c r="F3778" s="14">
        <f t="shared" si="127"/>
        <v>0.3507280665906696</v>
      </c>
      <c r="G3778" s="33"/>
      <c r="H3778" s="33"/>
      <c r="I3778" s="33"/>
    </row>
    <row r="3779" spans="1:9" ht="12.75">
      <c r="A3779" s="17" t="s">
        <v>1179</v>
      </c>
      <c r="B3779" s="31">
        <v>23519600</v>
      </c>
      <c r="C3779" s="31"/>
      <c r="D3779" s="31">
        <v>8299030</v>
      </c>
      <c r="E3779" s="17"/>
      <c r="F3779" s="14">
        <f t="shared" si="127"/>
        <v>0.3528559159169374</v>
      </c>
      <c r="G3779" s="33"/>
      <c r="H3779" s="33"/>
      <c r="I3779" s="33"/>
    </row>
    <row r="3780" spans="1:9" ht="12.75">
      <c r="A3780" s="17" t="s">
        <v>2316</v>
      </c>
      <c r="B3780" s="31">
        <v>4628700</v>
      </c>
      <c r="C3780" s="31"/>
      <c r="D3780" s="31">
        <v>1767553</v>
      </c>
      <c r="E3780" s="17"/>
      <c r="F3780" s="14">
        <f t="shared" si="127"/>
        <v>0.3818681271199257</v>
      </c>
      <c r="G3780" s="33"/>
      <c r="H3780" s="33"/>
      <c r="I3780" s="33"/>
    </row>
    <row r="3781" spans="1:9" ht="12.75">
      <c r="A3781" s="17" t="s">
        <v>2878</v>
      </c>
      <c r="B3781" s="31">
        <v>26720700</v>
      </c>
      <c r="C3781" s="31"/>
      <c r="D3781" s="31">
        <v>9507590</v>
      </c>
      <c r="E3781" s="17"/>
      <c r="F3781" s="14">
        <f t="shared" si="127"/>
        <v>0.35581365757633593</v>
      </c>
      <c r="G3781" s="33"/>
      <c r="H3781" s="33"/>
      <c r="I3781" s="33"/>
    </row>
    <row r="3782" spans="1:9" ht="12.75">
      <c r="A3782" s="17" t="s">
        <v>2317</v>
      </c>
      <c r="B3782" s="31">
        <v>15004900</v>
      </c>
      <c r="C3782" s="31"/>
      <c r="D3782" s="31">
        <v>5236120</v>
      </c>
      <c r="E3782" s="17"/>
      <c r="F3782" s="14">
        <f t="shared" si="127"/>
        <v>0.34896067284687005</v>
      </c>
      <c r="G3782" s="33"/>
      <c r="H3782" s="33"/>
      <c r="I3782" s="33"/>
    </row>
    <row r="3783" spans="1:9" ht="12.75">
      <c r="A3783" s="17" t="s">
        <v>2318</v>
      </c>
      <c r="B3783" s="31">
        <v>23756400</v>
      </c>
      <c r="C3783" s="31"/>
      <c r="D3783" s="31">
        <v>7763710</v>
      </c>
      <c r="E3783" s="17"/>
      <c r="F3783" s="14">
        <f t="shared" si="127"/>
        <v>0.3268049872876362</v>
      </c>
      <c r="G3783" s="33"/>
      <c r="H3783" s="33"/>
      <c r="I3783" s="33"/>
    </row>
    <row r="3784" spans="1:9" ht="12.75">
      <c r="A3784" s="17" t="s">
        <v>2319</v>
      </c>
      <c r="B3784" s="31">
        <v>39696800</v>
      </c>
      <c r="C3784" s="31"/>
      <c r="D3784" s="31">
        <v>12448430</v>
      </c>
      <c r="E3784" s="17"/>
      <c r="F3784" s="14">
        <f t="shared" si="127"/>
        <v>0.31358774510791804</v>
      </c>
      <c r="G3784" s="33"/>
      <c r="H3784" s="33"/>
      <c r="I3784" s="33"/>
    </row>
    <row r="3785" spans="1:9" ht="12.75">
      <c r="A3785" s="17" t="s">
        <v>86</v>
      </c>
      <c r="B3785" s="31">
        <v>27445000</v>
      </c>
      <c r="C3785" s="31"/>
      <c r="D3785" s="31">
        <v>8327225</v>
      </c>
      <c r="E3785" s="17"/>
      <c r="F3785" s="14">
        <f t="shared" si="127"/>
        <v>0.30341501184186553</v>
      </c>
      <c r="G3785" s="33"/>
      <c r="H3785" s="33"/>
      <c r="I3785" s="33"/>
    </row>
    <row r="3786" spans="1:9" ht="12.75">
      <c r="A3786" s="17"/>
      <c r="B3786" s="31"/>
      <c r="C3786" s="31"/>
      <c r="D3786" s="31"/>
      <c r="E3786" s="17"/>
      <c r="F3786" s="14"/>
      <c r="G3786" s="33"/>
      <c r="H3786" s="33"/>
      <c r="I3786" s="33"/>
    </row>
    <row r="3787" spans="1:9" ht="12.75">
      <c r="A3787" s="17"/>
      <c r="B3787" s="17"/>
      <c r="C3787" s="17"/>
      <c r="D3787" s="17"/>
      <c r="E3787" s="17"/>
      <c r="F3787" s="14"/>
      <c r="G3787" s="33"/>
      <c r="H3787" s="33"/>
      <c r="I3787" s="33"/>
    </row>
    <row r="3788" spans="1:9" ht="15.75">
      <c r="A3788" s="23" t="s">
        <v>2567</v>
      </c>
      <c r="B3788" s="37">
        <f>SUM(B3772)</f>
        <v>439028900</v>
      </c>
      <c r="C3788" s="37"/>
      <c r="D3788" s="37">
        <f>SUM(D3772)</f>
        <v>143290143</v>
      </c>
      <c r="E3788" s="37"/>
      <c r="F3788" s="10">
        <f>SUM(D3788/B3788)</f>
        <v>0.3263797508546704</v>
      </c>
      <c r="G3788" s="33"/>
      <c r="H3788" s="33"/>
      <c r="I3788" s="33"/>
    </row>
    <row r="3789" spans="1:9" ht="12.75">
      <c r="A3789" s="17"/>
      <c r="B3789" s="17"/>
      <c r="C3789" s="17"/>
      <c r="D3789" s="17"/>
      <c r="E3789" s="17"/>
      <c r="F3789" s="33"/>
      <c r="G3789" s="33"/>
      <c r="H3789" s="33"/>
      <c r="I3789" s="33"/>
    </row>
    <row r="3790" spans="1:9" ht="12.75">
      <c r="A3790" s="17"/>
      <c r="B3790" s="17"/>
      <c r="C3790" s="17"/>
      <c r="D3790" s="17"/>
      <c r="E3790" s="17"/>
      <c r="F3790" s="33"/>
      <c r="G3790" s="33"/>
      <c r="H3790" s="33"/>
      <c r="I3790" s="33"/>
    </row>
    <row r="3791" spans="1:9" ht="12.75">
      <c r="A3791" s="17"/>
      <c r="B3791" s="17"/>
      <c r="C3791" s="17"/>
      <c r="D3791" s="17"/>
      <c r="E3791" s="17"/>
      <c r="F3791" s="33"/>
      <c r="G3791" s="33"/>
      <c r="H3791" s="33"/>
      <c r="I3791" s="33"/>
    </row>
    <row r="3792" spans="1:9" ht="12.75">
      <c r="A3792" s="46" t="s">
        <v>2320</v>
      </c>
      <c r="B3792" s="47"/>
      <c r="C3792" s="47"/>
      <c r="D3792" s="47"/>
      <c r="E3792" s="47"/>
      <c r="F3792" s="48"/>
      <c r="G3792" s="33"/>
      <c r="H3792" s="33"/>
      <c r="I3792" s="33"/>
    </row>
    <row r="3793" spans="1:9" ht="12.75">
      <c r="A3793" s="49"/>
      <c r="B3793" s="11"/>
      <c r="C3793" s="11"/>
      <c r="D3793" s="11"/>
      <c r="E3793" s="11"/>
      <c r="F3793" s="45"/>
      <c r="G3793" s="33"/>
      <c r="H3793" s="33"/>
      <c r="I3793" s="33"/>
    </row>
    <row r="3794" spans="1:9" ht="12.75">
      <c r="A3794" s="20" t="s">
        <v>1448</v>
      </c>
      <c r="B3794" s="5">
        <v>2002</v>
      </c>
      <c r="C3794" s="5" t="s">
        <v>1449</v>
      </c>
      <c r="D3794" s="5">
        <v>2002</v>
      </c>
      <c r="E3794" s="20"/>
      <c r="F3794" s="50"/>
      <c r="G3794" s="33"/>
      <c r="H3794" s="33"/>
      <c r="I3794" s="33"/>
    </row>
    <row r="3795" spans="1:9" ht="13.5" thickBot="1">
      <c r="A3795" s="51" t="s">
        <v>1450</v>
      </c>
      <c r="B3795" s="52" t="s">
        <v>1451</v>
      </c>
      <c r="C3795" s="51"/>
      <c r="D3795" s="51" t="s">
        <v>1452</v>
      </c>
      <c r="E3795" s="51"/>
      <c r="F3795" s="53" t="s">
        <v>1453</v>
      </c>
      <c r="G3795" s="33"/>
      <c r="H3795" s="33"/>
      <c r="I3795" s="33"/>
    </row>
    <row r="3796" spans="1:9" ht="12.75">
      <c r="A3796" s="11"/>
      <c r="B3796" s="13"/>
      <c r="C3796" s="13"/>
      <c r="D3796" s="13"/>
      <c r="E3796" s="11"/>
      <c r="F3796" s="45"/>
      <c r="G3796" s="33"/>
      <c r="H3796" s="33"/>
      <c r="I3796" s="33"/>
    </row>
    <row r="3797" spans="1:9" ht="12.75">
      <c r="A3797" s="8" t="s">
        <v>2321</v>
      </c>
      <c r="B3797" s="37">
        <f>SUM(B3798:B3803)</f>
        <v>202606000</v>
      </c>
      <c r="C3797" s="37"/>
      <c r="D3797" s="37">
        <f>SUM(D3798:D3803)</f>
        <v>116663245</v>
      </c>
      <c r="E3797" s="37"/>
      <c r="F3797" s="10">
        <f aca="true" t="shared" si="128" ref="F3797:F3810">SUM(D3797/B3797)</f>
        <v>0.5758133767015784</v>
      </c>
      <c r="G3797" s="33"/>
      <c r="H3797" s="33"/>
      <c r="I3797" s="33"/>
    </row>
    <row r="3798" spans="1:9" ht="12.75">
      <c r="A3798" s="17" t="s">
        <v>2322</v>
      </c>
      <c r="B3798" s="31">
        <v>11938800</v>
      </c>
      <c r="C3798" s="31"/>
      <c r="D3798" s="31">
        <v>6944700</v>
      </c>
      <c r="E3798" s="17"/>
      <c r="F3798" s="14">
        <f t="shared" si="128"/>
        <v>0.5816916272992261</v>
      </c>
      <c r="G3798" s="33"/>
      <c r="H3798" s="33"/>
      <c r="I3798" s="33"/>
    </row>
    <row r="3799" spans="1:9" ht="12.75">
      <c r="A3799" s="17" t="s">
        <v>2323</v>
      </c>
      <c r="B3799" s="31">
        <v>51538200</v>
      </c>
      <c r="C3799" s="31"/>
      <c r="D3799" s="31">
        <v>30269645</v>
      </c>
      <c r="E3799" s="17"/>
      <c r="F3799" s="14">
        <f t="shared" si="128"/>
        <v>0.5873244506016896</v>
      </c>
      <c r="G3799" s="33"/>
      <c r="H3799" s="33"/>
      <c r="I3799" s="33"/>
    </row>
    <row r="3800" spans="1:9" ht="12.75">
      <c r="A3800" s="17" t="s">
        <v>2324</v>
      </c>
      <c r="B3800" s="31">
        <v>19690100</v>
      </c>
      <c r="C3800" s="31"/>
      <c r="D3800" s="31">
        <v>11658100</v>
      </c>
      <c r="E3800" s="17"/>
      <c r="F3800" s="14">
        <f t="shared" si="128"/>
        <v>0.5920792682617153</v>
      </c>
      <c r="G3800" s="33"/>
      <c r="H3800" s="33"/>
      <c r="I3800" s="33"/>
    </row>
    <row r="3801" spans="1:9" ht="12.75">
      <c r="A3801" s="17" t="s">
        <v>458</v>
      </c>
      <c r="B3801" s="31">
        <v>30672600</v>
      </c>
      <c r="C3801" s="31"/>
      <c r="D3801" s="31">
        <v>16911400</v>
      </c>
      <c r="E3801" s="17"/>
      <c r="F3801" s="14">
        <f t="shared" si="128"/>
        <v>0.5513520210220196</v>
      </c>
      <c r="G3801" s="33"/>
      <c r="H3801" s="33"/>
      <c r="I3801" s="33"/>
    </row>
    <row r="3802" spans="1:9" ht="12.75">
      <c r="A3802" s="17" t="s">
        <v>2325</v>
      </c>
      <c r="B3802" s="31">
        <v>18058500</v>
      </c>
      <c r="C3802" s="31"/>
      <c r="D3802" s="31">
        <v>10942900</v>
      </c>
      <c r="E3802" s="17"/>
      <c r="F3802" s="14">
        <f t="shared" si="128"/>
        <v>0.6059694880527176</v>
      </c>
      <c r="G3802" s="33"/>
      <c r="H3802" s="33"/>
      <c r="I3802" s="33"/>
    </row>
    <row r="3803" spans="1:9" ht="12.75">
      <c r="A3803" s="17" t="s">
        <v>2326</v>
      </c>
      <c r="B3803" s="31">
        <v>70707800</v>
      </c>
      <c r="C3803" s="31"/>
      <c r="D3803" s="31">
        <v>39936500</v>
      </c>
      <c r="E3803" s="17"/>
      <c r="F3803" s="14">
        <f t="shared" si="128"/>
        <v>0.5648103886699911</v>
      </c>
      <c r="G3803" s="33"/>
      <c r="H3803" s="33"/>
      <c r="I3803" s="33"/>
    </row>
    <row r="3804" spans="1:9" ht="12.75">
      <c r="A3804" s="8" t="s">
        <v>2327</v>
      </c>
      <c r="B3804" s="37">
        <f>SUM(B3805:B3812)</f>
        <v>226423300</v>
      </c>
      <c r="C3804" s="37"/>
      <c r="D3804" s="37">
        <f>SUM(D3805:D3812)</f>
        <v>117358210</v>
      </c>
      <c r="E3804" s="37"/>
      <c r="F3804" s="10">
        <f t="shared" si="128"/>
        <v>0.5183133096284702</v>
      </c>
      <c r="G3804" s="33"/>
      <c r="H3804" s="33"/>
      <c r="I3804" s="33"/>
    </row>
    <row r="3805" spans="1:9" ht="12.75">
      <c r="A3805" s="17" t="s">
        <v>2328</v>
      </c>
      <c r="B3805" s="31">
        <v>53378500</v>
      </c>
      <c r="C3805" s="31"/>
      <c r="D3805" s="31">
        <v>29537700</v>
      </c>
      <c r="E3805" s="17"/>
      <c r="F3805" s="14">
        <f t="shared" si="128"/>
        <v>0.553363245501466</v>
      </c>
      <c r="G3805" s="33"/>
      <c r="H3805" s="33"/>
      <c r="I3805" s="33"/>
    </row>
    <row r="3806" spans="1:9" ht="12.75">
      <c r="A3806" s="17" t="s">
        <v>2329</v>
      </c>
      <c r="B3806" s="31">
        <v>37144100</v>
      </c>
      <c r="C3806" s="31"/>
      <c r="D3806" s="31">
        <v>20952400</v>
      </c>
      <c r="E3806" s="17"/>
      <c r="F3806" s="14">
        <f t="shared" si="128"/>
        <v>0.5640842017978629</v>
      </c>
      <c r="G3806" s="33"/>
      <c r="H3806" s="33"/>
      <c r="I3806" s="33"/>
    </row>
    <row r="3807" spans="1:9" ht="12.75">
      <c r="A3807" s="17" t="s">
        <v>1247</v>
      </c>
      <c r="B3807" s="31">
        <v>12563000</v>
      </c>
      <c r="C3807" s="31"/>
      <c r="D3807" s="31">
        <v>8158700</v>
      </c>
      <c r="E3807" s="17"/>
      <c r="F3807" s="14">
        <f t="shared" si="128"/>
        <v>0.6494229085409536</v>
      </c>
      <c r="G3807" s="33"/>
      <c r="H3807" s="33"/>
      <c r="I3807" s="33"/>
    </row>
    <row r="3808" spans="1:9" ht="12.75">
      <c r="A3808" s="17" t="s">
        <v>53</v>
      </c>
      <c r="B3808" s="31">
        <v>32675300</v>
      </c>
      <c r="C3808" s="31"/>
      <c r="D3808" s="31">
        <v>18723200</v>
      </c>
      <c r="E3808" s="17"/>
      <c r="F3808" s="14">
        <f t="shared" si="128"/>
        <v>0.5730077459120497</v>
      </c>
      <c r="G3808" s="33"/>
      <c r="H3808" s="33"/>
      <c r="I3808" s="33"/>
    </row>
    <row r="3809" spans="1:9" ht="12.75">
      <c r="A3809" s="17" t="s">
        <v>2330</v>
      </c>
      <c r="B3809" s="31">
        <v>42376300</v>
      </c>
      <c r="C3809" s="31"/>
      <c r="D3809" s="31">
        <v>22229600</v>
      </c>
      <c r="E3809" s="17"/>
      <c r="F3809" s="14">
        <f t="shared" si="128"/>
        <v>0.5245762371891836</v>
      </c>
      <c r="G3809" s="33"/>
      <c r="H3809" s="33"/>
      <c r="I3809" s="33"/>
    </row>
    <row r="3810" spans="1:9" ht="12.75">
      <c r="A3810" s="17" t="s">
        <v>2331</v>
      </c>
      <c r="B3810" s="31">
        <v>8112400</v>
      </c>
      <c r="C3810" s="31"/>
      <c r="D3810" s="31">
        <v>3545800</v>
      </c>
      <c r="E3810" s="17"/>
      <c r="F3810" s="14">
        <f t="shared" si="128"/>
        <v>0.43708397021843104</v>
      </c>
      <c r="G3810" s="33"/>
      <c r="H3810" s="33"/>
      <c r="I3810" s="33"/>
    </row>
    <row r="3811" spans="1:9" ht="12.75">
      <c r="A3811" s="40" t="s">
        <v>1224</v>
      </c>
      <c r="B3811" s="31"/>
      <c r="C3811" s="31"/>
      <c r="D3811" s="31"/>
      <c r="E3811" s="17"/>
      <c r="F3811" s="14"/>
      <c r="G3811" s="33"/>
      <c r="H3811" s="33"/>
      <c r="I3811" s="33"/>
    </row>
    <row r="3812" spans="1:9" ht="12.75">
      <c r="A3812" s="17" t="s">
        <v>1442</v>
      </c>
      <c r="B3812" s="31">
        <v>40173700</v>
      </c>
      <c r="C3812" s="31"/>
      <c r="D3812" s="31">
        <v>14210810</v>
      </c>
      <c r="E3812" s="17"/>
      <c r="F3812" s="14">
        <f>SUM(D3812/B3812)</f>
        <v>0.35373415941275016</v>
      </c>
      <c r="G3812" s="33"/>
      <c r="H3812" s="33"/>
      <c r="I3812" s="33"/>
    </row>
    <row r="3813" spans="1:9" ht="12.75">
      <c r="A3813" s="40" t="s">
        <v>1224</v>
      </c>
      <c r="B3813" s="31"/>
      <c r="C3813" s="31"/>
      <c r="D3813" s="31"/>
      <c r="E3813" s="17"/>
      <c r="F3813" s="14"/>
      <c r="G3813" s="33"/>
      <c r="H3813" s="33"/>
      <c r="I3813" s="33"/>
    </row>
    <row r="3814" spans="1:9" ht="12.75">
      <c r="A3814" s="8" t="s">
        <v>1443</v>
      </c>
      <c r="B3814" s="37">
        <f>SUM(B3815:B3822)</f>
        <v>222504300</v>
      </c>
      <c r="C3814" s="37"/>
      <c r="D3814" s="37">
        <f>SUM(D3815:D3822)</f>
        <v>68278481</v>
      </c>
      <c r="E3814" s="37"/>
      <c r="F3814" s="10">
        <f>SUM(D3814/B3814)</f>
        <v>0.30686364712951614</v>
      </c>
      <c r="G3814" s="33"/>
      <c r="H3814" s="33"/>
      <c r="I3814" s="33"/>
    </row>
    <row r="3815" spans="1:9" ht="12.75">
      <c r="A3815" s="17" t="s">
        <v>1444</v>
      </c>
      <c r="B3815" s="31">
        <v>34837200</v>
      </c>
      <c r="C3815" s="31"/>
      <c r="D3815" s="31">
        <v>21493800</v>
      </c>
      <c r="E3815" s="17"/>
      <c r="F3815" s="14">
        <f>SUM(D3815/B3815)</f>
        <v>0.6169784023974372</v>
      </c>
      <c r="G3815" s="33"/>
      <c r="H3815" s="33"/>
      <c r="I3815" s="33"/>
    </row>
    <row r="3816" spans="1:9" ht="12.75">
      <c r="A3816" s="17" t="s">
        <v>2087</v>
      </c>
      <c r="B3816" s="31">
        <v>54441300</v>
      </c>
      <c r="C3816" s="31"/>
      <c r="D3816" s="31">
        <v>29088200</v>
      </c>
      <c r="E3816" s="17"/>
      <c r="F3816" s="14">
        <f>SUM(D3816/B3816)</f>
        <v>0.5343039200019103</v>
      </c>
      <c r="G3816" s="33"/>
      <c r="H3816" s="33"/>
      <c r="I3816" s="33"/>
    </row>
    <row r="3817" spans="1:9" ht="12.75">
      <c r="A3817" s="17" t="s">
        <v>1445</v>
      </c>
      <c r="B3817" s="31">
        <v>8552600</v>
      </c>
      <c r="C3817" s="31"/>
      <c r="D3817" s="31">
        <v>4660900</v>
      </c>
      <c r="E3817" s="17"/>
      <c r="F3817" s="14">
        <f>SUM(D3817/B3817)</f>
        <v>0.5449687814231929</v>
      </c>
      <c r="G3817" s="33"/>
      <c r="H3817" s="33"/>
      <c r="I3817" s="33"/>
    </row>
    <row r="3818" spans="1:9" ht="12.75">
      <c r="A3818" s="17" t="s">
        <v>1446</v>
      </c>
      <c r="B3818" s="31">
        <v>19516800</v>
      </c>
      <c r="C3818" s="31"/>
      <c r="D3818" s="31">
        <v>4679841</v>
      </c>
      <c r="E3818" s="17"/>
      <c r="F3818" s="14">
        <f>SUM(D3818/B3818)</f>
        <v>0.23978526192818495</v>
      </c>
      <c r="G3818" s="33"/>
      <c r="H3818" s="33"/>
      <c r="I3818" s="33"/>
    </row>
    <row r="3819" spans="1:9" ht="12.75">
      <c r="A3819" s="40" t="s">
        <v>2341</v>
      </c>
      <c r="B3819" s="31"/>
      <c r="C3819" s="31"/>
      <c r="D3819" s="31"/>
      <c r="E3819" s="17"/>
      <c r="F3819" s="14"/>
      <c r="G3819" s="33"/>
      <c r="H3819" s="33"/>
      <c r="I3819" s="33"/>
    </row>
    <row r="3820" spans="1:9" ht="12.75">
      <c r="A3820" s="17" t="s">
        <v>2342</v>
      </c>
      <c r="B3820" s="31">
        <v>27831500</v>
      </c>
      <c r="C3820" s="31"/>
      <c r="D3820" s="31">
        <v>2250560</v>
      </c>
      <c r="E3820" s="17"/>
      <c r="F3820" s="14">
        <f>SUM(D3820/B3820)</f>
        <v>0.08086376946984532</v>
      </c>
      <c r="G3820" s="33"/>
      <c r="H3820" s="33"/>
      <c r="I3820" s="33"/>
    </row>
    <row r="3821" spans="1:9" ht="12.75">
      <c r="A3821" s="40" t="s">
        <v>1493</v>
      </c>
      <c r="B3821" s="31"/>
      <c r="C3821" s="31"/>
      <c r="D3821" s="31"/>
      <c r="E3821" s="17"/>
      <c r="F3821" s="14"/>
      <c r="G3821" s="33"/>
      <c r="H3821" s="33"/>
      <c r="I3821" s="33"/>
    </row>
    <row r="3822" spans="1:9" ht="12.75">
      <c r="A3822" s="17" t="s">
        <v>1834</v>
      </c>
      <c r="B3822" s="31">
        <v>77324900</v>
      </c>
      <c r="C3822" s="31"/>
      <c r="D3822" s="31">
        <v>6105180</v>
      </c>
      <c r="E3822" s="17"/>
      <c r="F3822" s="14">
        <f>SUM(D3822/B3822)</f>
        <v>0.0789549032717792</v>
      </c>
      <c r="G3822" s="33"/>
      <c r="H3822" s="33"/>
      <c r="I3822" s="33"/>
    </row>
    <row r="3823" spans="1:9" ht="12.75">
      <c r="A3823" s="40" t="s">
        <v>1493</v>
      </c>
      <c r="B3823" s="31"/>
      <c r="C3823" s="31"/>
      <c r="D3823" s="31"/>
      <c r="E3823" s="17"/>
      <c r="F3823" s="14"/>
      <c r="G3823" s="33"/>
      <c r="H3823" s="33"/>
      <c r="I3823" s="33"/>
    </row>
    <row r="3824" spans="1:9" ht="12.75">
      <c r="A3824" s="8" t="s">
        <v>2343</v>
      </c>
      <c r="B3824" s="37">
        <f>SUM(B3825:B3835)</f>
        <v>363936700</v>
      </c>
      <c r="C3824" s="37"/>
      <c r="D3824" s="37">
        <f>SUM(D3825:D3835)</f>
        <v>205733508</v>
      </c>
      <c r="E3824" s="37"/>
      <c r="F3824" s="10">
        <f aca="true" t="shared" si="129" ref="F3824:F3843">SUM(D3824/B3824)</f>
        <v>0.5653002513898708</v>
      </c>
      <c r="G3824" s="33"/>
      <c r="H3824" s="33"/>
      <c r="I3824" s="33"/>
    </row>
    <row r="3825" spans="1:9" ht="12.75">
      <c r="A3825" s="17" t="s">
        <v>2344</v>
      </c>
      <c r="B3825" s="31">
        <v>13628000</v>
      </c>
      <c r="C3825" s="31"/>
      <c r="D3825" s="31">
        <v>8392000</v>
      </c>
      <c r="E3825" s="17"/>
      <c r="F3825" s="14">
        <f t="shared" si="129"/>
        <v>0.6157910184913413</v>
      </c>
      <c r="G3825" s="33"/>
      <c r="H3825" s="33"/>
      <c r="I3825" s="33"/>
    </row>
    <row r="3826" spans="1:9" ht="12.75">
      <c r="A3826" s="17" t="s">
        <v>2345</v>
      </c>
      <c r="B3826" s="31">
        <v>94242800</v>
      </c>
      <c r="C3826" s="31"/>
      <c r="D3826" s="31">
        <v>51219100</v>
      </c>
      <c r="E3826" s="17"/>
      <c r="F3826" s="14">
        <f t="shared" si="129"/>
        <v>0.5434802446446837</v>
      </c>
      <c r="G3826" s="33"/>
      <c r="H3826" s="33"/>
      <c r="I3826" s="33"/>
    </row>
    <row r="3827" spans="1:9" ht="12.75">
      <c r="A3827" s="17" t="s">
        <v>2346</v>
      </c>
      <c r="B3827" s="31">
        <v>23461300</v>
      </c>
      <c r="C3827" s="31"/>
      <c r="D3827" s="31">
        <v>13104200</v>
      </c>
      <c r="E3827" s="17"/>
      <c r="F3827" s="14">
        <f t="shared" si="129"/>
        <v>0.5585453491494504</v>
      </c>
      <c r="G3827" s="33"/>
      <c r="H3827" s="33"/>
      <c r="I3827" s="33"/>
    </row>
    <row r="3828" spans="1:9" ht="12.75">
      <c r="A3828" s="17" t="s">
        <v>2347</v>
      </c>
      <c r="B3828" s="31">
        <v>31153500</v>
      </c>
      <c r="C3828" s="31"/>
      <c r="D3828" s="31">
        <v>19529700</v>
      </c>
      <c r="E3828" s="17"/>
      <c r="F3828" s="14">
        <f t="shared" si="129"/>
        <v>0.6268862246617555</v>
      </c>
      <c r="G3828" s="33"/>
      <c r="H3828" s="33"/>
      <c r="I3828" s="33"/>
    </row>
    <row r="3829" spans="1:9" ht="12.75">
      <c r="A3829" s="17" t="s">
        <v>2687</v>
      </c>
      <c r="B3829" s="31">
        <v>29182300</v>
      </c>
      <c r="C3829" s="31"/>
      <c r="D3829" s="31">
        <v>14750900</v>
      </c>
      <c r="E3829" s="17"/>
      <c r="F3829" s="14">
        <f t="shared" si="129"/>
        <v>0.5054742086812897</v>
      </c>
      <c r="G3829" s="33"/>
      <c r="H3829" s="33"/>
      <c r="I3829" s="33"/>
    </row>
    <row r="3830" spans="1:9" ht="12.75">
      <c r="A3830" s="17" t="s">
        <v>2348</v>
      </c>
      <c r="B3830" s="31">
        <v>2128300</v>
      </c>
      <c r="C3830" s="31"/>
      <c r="D3830" s="31">
        <v>1372800</v>
      </c>
      <c r="E3830" s="17"/>
      <c r="F3830" s="14">
        <f t="shared" si="129"/>
        <v>0.6450218484236245</v>
      </c>
      <c r="G3830" s="33"/>
      <c r="H3830" s="33"/>
      <c r="I3830" s="33"/>
    </row>
    <row r="3831" spans="1:9" ht="12.75">
      <c r="A3831" s="17" t="s">
        <v>2349</v>
      </c>
      <c r="B3831" s="31">
        <v>16903200</v>
      </c>
      <c r="C3831" s="31"/>
      <c r="D3831" s="31">
        <v>8898200</v>
      </c>
      <c r="E3831" s="17"/>
      <c r="F3831" s="14">
        <f t="shared" si="129"/>
        <v>0.5264210327038668</v>
      </c>
      <c r="G3831" s="33"/>
      <c r="H3831" s="33"/>
      <c r="I3831" s="33"/>
    </row>
    <row r="3832" spans="1:9" ht="12.75">
      <c r="A3832" s="17" t="s">
        <v>2762</v>
      </c>
      <c r="B3832" s="31">
        <v>31388500</v>
      </c>
      <c r="C3832" s="31"/>
      <c r="D3832" s="31">
        <v>16489700</v>
      </c>
      <c r="E3832" s="17"/>
      <c r="F3832" s="14">
        <f t="shared" si="129"/>
        <v>0.5253420838842251</v>
      </c>
      <c r="G3832" s="33"/>
      <c r="H3832" s="33"/>
      <c r="I3832" s="33"/>
    </row>
    <row r="3833" spans="1:9" ht="12.75">
      <c r="A3833" s="17" t="s">
        <v>2350</v>
      </c>
      <c r="B3833" s="31">
        <v>7510200</v>
      </c>
      <c r="C3833" s="31"/>
      <c r="D3833" s="31">
        <v>4383900</v>
      </c>
      <c r="E3833" s="17"/>
      <c r="F3833" s="14">
        <f t="shared" si="129"/>
        <v>0.5837261324598546</v>
      </c>
      <c r="G3833" s="33"/>
      <c r="H3833" s="33"/>
      <c r="I3833" s="33"/>
    </row>
    <row r="3834" spans="1:9" ht="12.75">
      <c r="A3834" s="17" t="s">
        <v>2351</v>
      </c>
      <c r="B3834" s="31">
        <v>45760600</v>
      </c>
      <c r="C3834" s="31"/>
      <c r="D3834" s="31">
        <v>27540300</v>
      </c>
      <c r="E3834" s="17"/>
      <c r="F3834" s="14">
        <f t="shared" si="129"/>
        <v>0.6018343290953353</v>
      </c>
      <c r="G3834" s="33"/>
      <c r="H3834" s="33"/>
      <c r="I3834" s="33"/>
    </row>
    <row r="3835" spans="1:9" ht="12.75">
      <c r="A3835" s="17" t="s">
        <v>2352</v>
      </c>
      <c r="B3835" s="31">
        <v>68578000</v>
      </c>
      <c r="C3835" s="31"/>
      <c r="D3835" s="31">
        <v>40052708</v>
      </c>
      <c r="E3835" s="17"/>
      <c r="F3835" s="14">
        <f t="shared" si="129"/>
        <v>0.5840460205896935</v>
      </c>
      <c r="G3835" s="33"/>
      <c r="H3835" s="33"/>
      <c r="I3835" s="33"/>
    </row>
    <row r="3836" spans="1:9" ht="12.75">
      <c r="A3836" s="8" t="s">
        <v>2353</v>
      </c>
      <c r="B3836" s="37">
        <f>SUM(B3837:B3843)</f>
        <v>305135100</v>
      </c>
      <c r="C3836" s="37"/>
      <c r="D3836" s="37">
        <f>SUM(D3837:D3843)</f>
        <v>159358733</v>
      </c>
      <c r="E3836" s="37"/>
      <c r="F3836" s="10">
        <f t="shared" si="129"/>
        <v>0.522256315317379</v>
      </c>
      <c r="G3836" s="33"/>
      <c r="H3836" s="33"/>
      <c r="I3836" s="33"/>
    </row>
    <row r="3837" spans="1:9" ht="12.75">
      <c r="A3837" s="17" t="s">
        <v>641</v>
      </c>
      <c r="B3837" s="31">
        <v>23395800</v>
      </c>
      <c r="C3837" s="31"/>
      <c r="D3837" s="31">
        <v>13287831</v>
      </c>
      <c r="E3837" s="17"/>
      <c r="F3837" s="14">
        <f t="shared" si="129"/>
        <v>0.5679579668145565</v>
      </c>
      <c r="G3837" s="33"/>
      <c r="H3837" s="33"/>
      <c r="I3837" s="33"/>
    </row>
    <row r="3838" spans="1:9" ht="12.75">
      <c r="A3838" s="17" t="s">
        <v>642</v>
      </c>
      <c r="B3838" s="31">
        <v>99877200</v>
      </c>
      <c r="C3838" s="31"/>
      <c r="D3838" s="31">
        <v>51593500</v>
      </c>
      <c r="E3838" s="17"/>
      <c r="F3838" s="14">
        <f t="shared" si="129"/>
        <v>0.5165693471583104</v>
      </c>
      <c r="G3838" s="33"/>
      <c r="H3838" s="33"/>
      <c r="I3838" s="33"/>
    </row>
    <row r="3839" spans="1:9" ht="12.75">
      <c r="A3839" s="17" t="s">
        <v>2290</v>
      </c>
      <c r="B3839" s="31">
        <v>43014900</v>
      </c>
      <c r="C3839" s="31"/>
      <c r="D3839" s="31">
        <v>20025100</v>
      </c>
      <c r="E3839" s="17"/>
      <c r="F3839" s="14">
        <f t="shared" si="129"/>
        <v>0.4655386854322572</v>
      </c>
      <c r="G3839" s="33"/>
      <c r="H3839" s="33"/>
      <c r="I3839" s="33"/>
    </row>
    <row r="3840" spans="1:9" ht="12.75">
      <c r="A3840" s="17" t="s">
        <v>643</v>
      </c>
      <c r="B3840" s="31">
        <v>45716300</v>
      </c>
      <c r="C3840" s="31"/>
      <c r="D3840" s="31">
        <v>24832200</v>
      </c>
      <c r="E3840" s="17"/>
      <c r="F3840" s="14">
        <f t="shared" si="129"/>
        <v>0.5431804411118135</v>
      </c>
      <c r="G3840" s="33"/>
      <c r="H3840" s="33"/>
      <c r="I3840" s="33"/>
    </row>
    <row r="3841" spans="1:9" ht="12.75">
      <c r="A3841" s="17" t="s">
        <v>644</v>
      </c>
      <c r="B3841" s="31">
        <v>5881200</v>
      </c>
      <c r="C3841" s="31"/>
      <c r="D3841" s="31">
        <v>3171200</v>
      </c>
      <c r="E3841" s="17"/>
      <c r="F3841" s="14">
        <f t="shared" si="129"/>
        <v>0.5392096850982793</v>
      </c>
      <c r="G3841" s="33"/>
      <c r="H3841" s="33"/>
      <c r="I3841" s="33"/>
    </row>
    <row r="3842" spans="1:9" ht="12.75">
      <c r="A3842" s="17" t="s">
        <v>645</v>
      </c>
      <c r="B3842" s="31">
        <v>23357600</v>
      </c>
      <c r="C3842" s="31"/>
      <c r="D3842" s="31">
        <v>12604900</v>
      </c>
      <c r="E3842" s="17"/>
      <c r="F3842" s="14">
        <f t="shared" si="129"/>
        <v>0.5396487652841045</v>
      </c>
      <c r="G3842" s="33"/>
      <c r="H3842" s="33"/>
      <c r="I3842" s="33"/>
    </row>
    <row r="3843" spans="1:9" ht="12.75">
      <c r="A3843" s="17" t="s">
        <v>646</v>
      </c>
      <c r="B3843" s="31">
        <v>63892100</v>
      </c>
      <c r="C3843" s="31"/>
      <c r="D3843" s="31">
        <v>33844002</v>
      </c>
      <c r="E3843" s="17"/>
      <c r="F3843" s="14">
        <f t="shared" si="129"/>
        <v>0.5297055817542388</v>
      </c>
      <c r="G3843" s="33"/>
      <c r="H3843" s="33"/>
      <c r="I3843" s="33"/>
    </row>
    <row r="3844" spans="1:9" ht="12.75">
      <c r="A3844" s="17"/>
      <c r="B3844" s="31"/>
      <c r="C3844" s="31"/>
      <c r="D3844" s="31"/>
      <c r="E3844" s="17"/>
      <c r="F3844" s="14"/>
      <c r="G3844" s="33"/>
      <c r="H3844" s="33"/>
      <c r="I3844" s="33"/>
    </row>
    <row r="3845" spans="1:9" ht="12.75">
      <c r="A3845" s="17"/>
      <c r="B3845" s="31"/>
      <c r="C3845" s="31"/>
      <c r="D3845" s="31"/>
      <c r="E3845" s="17"/>
      <c r="F3845" s="33"/>
      <c r="G3845" s="33"/>
      <c r="H3845" s="33"/>
      <c r="I3845" s="33"/>
    </row>
    <row r="3846" spans="1:9" ht="12.75">
      <c r="A3846" s="17"/>
      <c r="B3846" s="17"/>
      <c r="C3846" s="17"/>
      <c r="D3846" s="17"/>
      <c r="E3846" s="17"/>
      <c r="F3846" s="33"/>
      <c r="G3846" s="33"/>
      <c r="H3846" s="33"/>
      <c r="I3846" s="33"/>
    </row>
    <row r="3847" spans="1:9" ht="12.75">
      <c r="A3847" s="17"/>
      <c r="B3847" s="17"/>
      <c r="C3847" s="17"/>
      <c r="D3847" s="17"/>
      <c r="E3847" s="17"/>
      <c r="F3847" s="33"/>
      <c r="G3847" s="33"/>
      <c r="H3847" s="33"/>
      <c r="I3847" s="33"/>
    </row>
    <row r="3848" spans="1:9" ht="12.75">
      <c r="A3848" s="46" t="s">
        <v>2320</v>
      </c>
      <c r="B3848" s="47"/>
      <c r="C3848" s="47"/>
      <c r="D3848" s="47"/>
      <c r="E3848" s="47"/>
      <c r="F3848" s="48"/>
      <c r="G3848" s="33"/>
      <c r="H3848" s="33"/>
      <c r="I3848" s="33"/>
    </row>
    <row r="3849" spans="1:9" ht="12.75">
      <c r="A3849" s="49"/>
      <c r="B3849" s="11"/>
      <c r="C3849" s="11"/>
      <c r="D3849" s="11"/>
      <c r="E3849" s="11"/>
      <c r="F3849" s="45"/>
      <c r="G3849" s="33"/>
      <c r="H3849" s="33"/>
      <c r="I3849" s="33"/>
    </row>
    <row r="3850" spans="1:9" ht="12.75">
      <c r="A3850" s="20" t="s">
        <v>1448</v>
      </c>
      <c r="B3850" s="5">
        <v>2002</v>
      </c>
      <c r="C3850" s="5" t="s">
        <v>1449</v>
      </c>
      <c r="D3850" s="5">
        <v>2002</v>
      </c>
      <c r="E3850" s="20"/>
      <c r="F3850" s="50"/>
      <c r="G3850" s="33"/>
      <c r="H3850" s="33"/>
      <c r="I3850" s="33"/>
    </row>
    <row r="3851" spans="1:9" ht="13.5" thickBot="1">
      <c r="A3851" s="51" t="s">
        <v>1450</v>
      </c>
      <c r="B3851" s="52" t="s">
        <v>1451</v>
      </c>
      <c r="C3851" s="51"/>
      <c r="D3851" s="51" t="s">
        <v>1452</v>
      </c>
      <c r="E3851" s="51"/>
      <c r="F3851" s="53" t="s">
        <v>1453</v>
      </c>
      <c r="G3851" s="33"/>
      <c r="H3851" s="33"/>
      <c r="I3851" s="33"/>
    </row>
    <row r="3852" spans="1:9" ht="12.75">
      <c r="A3852" s="11"/>
      <c r="B3852" s="13"/>
      <c r="C3852" s="13"/>
      <c r="D3852" s="13"/>
      <c r="E3852" s="11"/>
      <c r="F3852" s="45"/>
      <c r="G3852" s="33"/>
      <c r="H3852" s="33"/>
      <c r="I3852" s="33"/>
    </row>
    <row r="3853" spans="1:9" ht="12.75">
      <c r="A3853" s="8" t="s">
        <v>647</v>
      </c>
      <c r="B3853" s="37">
        <f>SUM(B3854:B3862)</f>
        <v>131065900</v>
      </c>
      <c r="C3853" s="37"/>
      <c r="D3853" s="37">
        <f>SUM(D3854:D3862)</f>
        <v>71103823</v>
      </c>
      <c r="E3853" s="37"/>
      <c r="F3853" s="10">
        <f aca="true" t="shared" si="130" ref="F3853:F3862">SUM(D3853/B3853)</f>
        <v>0.5425043661242169</v>
      </c>
      <c r="G3853" s="33"/>
      <c r="H3853" s="33"/>
      <c r="I3853" s="33"/>
    </row>
    <row r="3854" spans="1:9" ht="12.75">
      <c r="A3854" s="17" t="s">
        <v>648</v>
      </c>
      <c r="B3854" s="31">
        <v>25706300</v>
      </c>
      <c r="C3854" s="31"/>
      <c r="D3854" s="31">
        <v>14204800</v>
      </c>
      <c r="E3854" s="17"/>
      <c r="F3854" s="14">
        <f t="shared" si="130"/>
        <v>0.552580495831761</v>
      </c>
      <c r="G3854" s="33"/>
      <c r="H3854" s="33"/>
      <c r="I3854" s="33"/>
    </row>
    <row r="3855" spans="1:9" ht="12.75">
      <c r="A3855" s="17" t="s">
        <v>2641</v>
      </c>
      <c r="B3855" s="31">
        <v>16887100</v>
      </c>
      <c r="C3855" s="31"/>
      <c r="D3855" s="31">
        <v>9356350</v>
      </c>
      <c r="E3855" s="17"/>
      <c r="F3855" s="14">
        <f t="shared" si="130"/>
        <v>0.554053093781644</v>
      </c>
      <c r="G3855" s="33"/>
      <c r="H3855" s="33"/>
      <c r="I3855" s="33"/>
    </row>
    <row r="3856" spans="1:9" ht="12.75">
      <c r="A3856" s="17" t="s">
        <v>649</v>
      </c>
      <c r="B3856" s="31">
        <v>7500700</v>
      </c>
      <c r="C3856" s="31"/>
      <c r="D3856" s="31">
        <v>4965677</v>
      </c>
      <c r="E3856" s="17"/>
      <c r="F3856" s="14">
        <f t="shared" si="130"/>
        <v>0.6620284773421148</v>
      </c>
      <c r="G3856" s="33"/>
      <c r="H3856" s="33"/>
      <c r="I3856" s="33"/>
    </row>
    <row r="3857" spans="1:9" ht="12.75">
      <c r="A3857" s="17" t="s">
        <v>650</v>
      </c>
      <c r="B3857" s="31">
        <v>7432700</v>
      </c>
      <c r="C3857" s="31"/>
      <c r="D3857" s="31">
        <v>4849400</v>
      </c>
      <c r="E3857" s="17"/>
      <c r="F3857" s="14">
        <f t="shared" si="130"/>
        <v>0.6524412393881093</v>
      </c>
      <c r="G3857" s="33"/>
      <c r="H3857" s="33"/>
      <c r="I3857" s="33"/>
    </row>
    <row r="3858" spans="1:9" ht="12.75">
      <c r="A3858" s="17" t="s">
        <v>423</v>
      </c>
      <c r="B3858" s="31">
        <v>14091700</v>
      </c>
      <c r="C3858" s="31"/>
      <c r="D3858" s="31">
        <v>7755200</v>
      </c>
      <c r="E3858" s="17"/>
      <c r="F3858" s="14">
        <f t="shared" si="130"/>
        <v>0.5503381423107219</v>
      </c>
      <c r="G3858" s="33"/>
      <c r="H3858" s="33"/>
      <c r="I3858" s="33"/>
    </row>
    <row r="3859" spans="1:9" ht="12.75">
      <c r="A3859" s="17" t="s">
        <v>651</v>
      </c>
      <c r="B3859" s="31">
        <v>22963000</v>
      </c>
      <c r="C3859" s="31"/>
      <c r="D3859" s="31">
        <v>14309416</v>
      </c>
      <c r="E3859" s="17"/>
      <c r="F3859" s="14">
        <f t="shared" si="130"/>
        <v>0.6231509820145451</v>
      </c>
      <c r="G3859" s="33"/>
      <c r="H3859" s="33"/>
      <c r="I3859" s="33"/>
    </row>
    <row r="3860" spans="1:9" ht="12.75">
      <c r="A3860" s="17" t="s">
        <v>652</v>
      </c>
      <c r="B3860" s="31">
        <v>5493300</v>
      </c>
      <c r="C3860" s="31"/>
      <c r="D3860" s="31">
        <v>3313800</v>
      </c>
      <c r="E3860" s="17"/>
      <c r="F3860" s="14">
        <f t="shared" si="130"/>
        <v>0.603243951723008</v>
      </c>
      <c r="G3860" s="33"/>
      <c r="H3860" s="33"/>
      <c r="I3860" s="33"/>
    </row>
    <row r="3861" spans="1:9" ht="12.75">
      <c r="A3861" s="17" t="s">
        <v>1284</v>
      </c>
      <c r="B3861" s="31">
        <v>21779500</v>
      </c>
      <c r="C3861" s="31"/>
      <c r="D3861" s="31">
        <v>11539100</v>
      </c>
      <c r="E3861" s="17"/>
      <c r="F3861" s="14">
        <f t="shared" si="130"/>
        <v>0.5298147340388898</v>
      </c>
      <c r="G3861" s="33"/>
      <c r="H3861" s="33"/>
      <c r="I3861" s="33"/>
    </row>
    <row r="3862" spans="1:9" ht="12.75">
      <c r="A3862" s="17" t="s">
        <v>653</v>
      </c>
      <c r="B3862" s="31">
        <v>9211600</v>
      </c>
      <c r="C3862" s="31"/>
      <c r="D3862" s="31">
        <v>810080</v>
      </c>
      <c r="E3862" s="17"/>
      <c r="F3862" s="14">
        <f t="shared" si="130"/>
        <v>0.08794129141517218</v>
      </c>
      <c r="G3862" s="33"/>
      <c r="H3862" s="33"/>
      <c r="I3862" s="33"/>
    </row>
    <row r="3863" spans="1:9" ht="12.75">
      <c r="A3863" s="40" t="s">
        <v>1493</v>
      </c>
      <c r="B3863" s="31"/>
      <c r="C3863" s="31"/>
      <c r="D3863" s="31"/>
      <c r="E3863" s="17"/>
      <c r="F3863" s="14"/>
      <c r="G3863" s="33"/>
      <c r="H3863" s="33"/>
      <c r="I3863" s="33"/>
    </row>
    <row r="3864" spans="1:9" ht="12.75">
      <c r="A3864" s="17"/>
      <c r="B3864" s="31"/>
      <c r="C3864" s="31"/>
      <c r="D3864" s="31"/>
      <c r="E3864" s="17"/>
      <c r="F3864" s="14"/>
      <c r="G3864" s="33"/>
      <c r="H3864" s="33"/>
      <c r="I3864" s="33"/>
    </row>
    <row r="3865" spans="1:9" ht="12.75">
      <c r="A3865" s="17"/>
      <c r="B3865" s="17"/>
      <c r="C3865" s="17"/>
      <c r="D3865" s="17"/>
      <c r="E3865" s="17"/>
      <c r="F3865" s="14"/>
      <c r="G3865" s="33"/>
      <c r="H3865" s="33"/>
      <c r="I3865" s="33"/>
    </row>
    <row r="3866" spans="1:9" ht="15.75">
      <c r="A3866" s="23" t="s">
        <v>2567</v>
      </c>
      <c r="B3866" s="37">
        <f>+B3797+B3804+B3814+B3824+B3836+B3853</f>
        <v>1451671300</v>
      </c>
      <c r="C3866" s="37"/>
      <c r="D3866" s="37">
        <f>+D3797+D3804+D3814+D3824+D3836+D3853</f>
        <v>738496000</v>
      </c>
      <c r="E3866" s="37"/>
      <c r="F3866" s="10">
        <f>SUM(D3866/B3866)</f>
        <v>0.5087212235993093</v>
      </c>
      <c r="G3866" s="33"/>
      <c r="H3866" s="33"/>
      <c r="I3866" s="33"/>
    </row>
    <row r="3867" spans="1:9" ht="12.75">
      <c r="A3867" s="17"/>
      <c r="B3867" s="17"/>
      <c r="C3867" s="17"/>
      <c r="D3867" s="17"/>
      <c r="E3867" s="17"/>
      <c r="F3867" s="33"/>
      <c r="G3867" s="33"/>
      <c r="H3867" s="33"/>
      <c r="I3867" s="33"/>
    </row>
    <row r="3870" spans="1:6" ht="12.75">
      <c r="A3870" s="46" t="s">
        <v>654</v>
      </c>
      <c r="B3870" s="47"/>
      <c r="C3870" s="47"/>
      <c r="D3870" s="47"/>
      <c r="E3870" s="47"/>
      <c r="F3870" s="48"/>
    </row>
    <row r="3871" spans="1:6" ht="12.75">
      <c r="A3871" s="49"/>
      <c r="B3871" s="11"/>
      <c r="C3871" s="11"/>
      <c r="D3871" s="11"/>
      <c r="E3871" s="11"/>
      <c r="F3871" s="45"/>
    </row>
    <row r="3872" spans="1:6" ht="12.75">
      <c r="A3872" s="20" t="s">
        <v>1448</v>
      </c>
      <c r="B3872" s="5">
        <v>2002</v>
      </c>
      <c r="C3872" s="5" t="s">
        <v>1449</v>
      </c>
      <c r="D3872" s="5">
        <v>2002</v>
      </c>
      <c r="E3872" s="20"/>
      <c r="F3872" s="50"/>
    </row>
    <row r="3873" spans="1:6" ht="13.5" thickBot="1">
      <c r="A3873" s="51" t="s">
        <v>1450</v>
      </c>
      <c r="B3873" s="52" t="s">
        <v>1451</v>
      </c>
      <c r="C3873" s="51"/>
      <c r="D3873" s="51" t="s">
        <v>1452</v>
      </c>
      <c r="E3873" s="51"/>
      <c r="F3873" s="53" t="s">
        <v>1453</v>
      </c>
    </row>
    <row r="3874" spans="1:6" ht="12.75">
      <c r="A3874" s="11"/>
      <c r="B3874" s="13"/>
      <c r="C3874" s="13"/>
      <c r="D3874" s="13"/>
      <c r="E3874" s="11"/>
      <c r="F3874" s="45"/>
    </row>
    <row r="3875" spans="1:6" ht="12.75">
      <c r="A3875" s="8" t="s">
        <v>655</v>
      </c>
      <c r="B3875" s="37">
        <f>SUM(B3876:B3891)</f>
        <v>360984300</v>
      </c>
      <c r="C3875" s="37"/>
      <c r="D3875" s="37">
        <f>SUM(D3876:D3891)</f>
        <v>479827820</v>
      </c>
      <c r="E3875" s="37"/>
      <c r="F3875" s="10">
        <f aca="true" t="shared" si="131" ref="F3875:F3907">SUM(D3875/B3875)</f>
        <v>1.3292207445032929</v>
      </c>
    </row>
    <row r="3876" spans="1:6" ht="12.75">
      <c r="A3876" s="17" t="s">
        <v>656</v>
      </c>
      <c r="B3876" s="31">
        <v>15569800</v>
      </c>
      <c r="C3876" s="31"/>
      <c r="D3876" s="31">
        <v>18966730</v>
      </c>
      <c r="E3876" s="17"/>
      <c r="F3876" s="14">
        <f t="shared" si="131"/>
        <v>1.2181742861179976</v>
      </c>
    </row>
    <row r="3877" spans="1:6" ht="12.75">
      <c r="A3877" s="17" t="s">
        <v>657</v>
      </c>
      <c r="B3877" s="31">
        <v>25219600</v>
      </c>
      <c r="C3877" s="31"/>
      <c r="D3877" s="31">
        <v>29776680</v>
      </c>
      <c r="E3877" s="17"/>
      <c r="F3877" s="14">
        <f t="shared" si="131"/>
        <v>1.1806959666291297</v>
      </c>
    </row>
    <row r="3878" spans="1:6" ht="12.75">
      <c r="A3878" s="17" t="s">
        <v>658</v>
      </c>
      <c r="B3878" s="31">
        <v>21612600</v>
      </c>
      <c r="C3878" s="31"/>
      <c r="D3878" s="31">
        <v>28204850</v>
      </c>
      <c r="E3878" s="17"/>
      <c r="F3878" s="14">
        <f t="shared" si="131"/>
        <v>1.3050188316074882</v>
      </c>
    </row>
    <row r="3879" spans="1:6" ht="12.75">
      <c r="A3879" s="17" t="s">
        <v>659</v>
      </c>
      <c r="B3879" s="31">
        <v>17903000</v>
      </c>
      <c r="C3879" s="31"/>
      <c r="D3879" s="31">
        <v>22732150</v>
      </c>
      <c r="E3879" s="17"/>
      <c r="F3879" s="14">
        <f t="shared" si="131"/>
        <v>1.269739708428755</v>
      </c>
    </row>
    <row r="3880" spans="1:6" ht="12.75">
      <c r="A3880" s="17" t="s">
        <v>660</v>
      </c>
      <c r="B3880" s="31">
        <v>31542600</v>
      </c>
      <c r="C3880" s="31"/>
      <c r="D3880" s="31">
        <v>43108100</v>
      </c>
      <c r="E3880" s="17"/>
      <c r="F3880" s="14">
        <f t="shared" si="131"/>
        <v>1.3666628622878265</v>
      </c>
    </row>
    <row r="3881" spans="1:6" ht="12.75">
      <c r="A3881" s="17" t="s">
        <v>2550</v>
      </c>
      <c r="B3881" s="31">
        <v>22345500</v>
      </c>
      <c r="C3881" s="31"/>
      <c r="D3881" s="31">
        <v>26475280</v>
      </c>
      <c r="E3881" s="17"/>
      <c r="F3881" s="14">
        <f t="shared" si="131"/>
        <v>1.1848148396768925</v>
      </c>
    </row>
    <row r="3882" spans="1:6" ht="12.75">
      <c r="A3882" s="17" t="s">
        <v>458</v>
      </c>
      <c r="B3882" s="31">
        <v>44544200</v>
      </c>
      <c r="C3882" s="31"/>
      <c r="D3882" s="31">
        <v>64780200</v>
      </c>
      <c r="E3882" s="17"/>
      <c r="F3882" s="14">
        <f t="shared" si="131"/>
        <v>1.4542903453199294</v>
      </c>
    </row>
    <row r="3883" spans="1:6" ht="12.75">
      <c r="A3883" s="17" t="s">
        <v>661</v>
      </c>
      <c r="B3883" s="31">
        <v>8394800</v>
      </c>
      <c r="C3883" s="31"/>
      <c r="D3883" s="31">
        <v>11997950</v>
      </c>
      <c r="E3883" s="17"/>
      <c r="F3883" s="14">
        <f t="shared" si="131"/>
        <v>1.4292121313193882</v>
      </c>
    </row>
    <row r="3884" spans="1:6" ht="12.75">
      <c r="A3884" s="17" t="s">
        <v>1721</v>
      </c>
      <c r="B3884" s="31">
        <v>55067500</v>
      </c>
      <c r="C3884" s="31"/>
      <c r="D3884" s="31">
        <v>69536140</v>
      </c>
      <c r="E3884" s="17"/>
      <c r="F3884" s="14">
        <f t="shared" si="131"/>
        <v>1.2627437236119308</v>
      </c>
    </row>
    <row r="3885" spans="1:6" ht="12.75">
      <c r="A3885" s="17" t="s">
        <v>662</v>
      </c>
      <c r="B3885" s="31">
        <v>12938700</v>
      </c>
      <c r="C3885" s="31"/>
      <c r="D3885" s="31">
        <v>18162720</v>
      </c>
      <c r="E3885" s="17"/>
      <c r="F3885" s="14">
        <f t="shared" si="131"/>
        <v>1.4037515360894062</v>
      </c>
    </row>
    <row r="3886" spans="1:6" ht="12.75">
      <c r="A3886" s="17" t="s">
        <v>663</v>
      </c>
      <c r="B3886" s="31">
        <v>12732700</v>
      </c>
      <c r="C3886" s="31"/>
      <c r="D3886" s="31">
        <v>17920820</v>
      </c>
      <c r="E3886" s="17"/>
      <c r="F3886" s="14">
        <f t="shared" si="131"/>
        <v>1.4074642456038389</v>
      </c>
    </row>
    <row r="3887" spans="1:6" ht="12.75">
      <c r="A3887" s="17" t="s">
        <v>664</v>
      </c>
      <c r="B3887" s="31">
        <v>12711100</v>
      </c>
      <c r="C3887" s="31"/>
      <c r="D3887" s="31">
        <v>18502970</v>
      </c>
      <c r="E3887" s="17"/>
      <c r="F3887" s="14">
        <f t="shared" si="131"/>
        <v>1.4556545066910023</v>
      </c>
    </row>
    <row r="3888" spans="1:6" ht="12.75">
      <c r="A3888" s="17" t="s">
        <v>665</v>
      </c>
      <c r="B3888" s="31">
        <v>11229100</v>
      </c>
      <c r="C3888" s="31"/>
      <c r="D3888" s="31">
        <v>14355010</v>
      </c>
      <c r="E3888" s="17"/>
      <c r="F3888" s="14">
        <f t="shared" si="131"/>
        <v>1.2783758270921088</v>
      </c>
    </row>
    <row r="3889" spans="1:6" ht="12.75">
      <c r="A3889" s="17" t="s">
        <v>666</v>
      </c>
      <c r="B3889" s="31">
        <v>28888800</v>
      </c>
      <c r="C3889" s="31"/>
      <c r="D3889" s="31">
        <v>36351900</v>
      </c>
      <c r="E3889" s="17"/>
      <c r="F3889" s="14">
        <f t="shared" si="131"/>
        <v>1.2583388718119133</v>
      </c>
    </row>
    <row r="3890" spans="1:6" ht="12.75">
      <c r="A3890" s="17" t="s">
        <v>667</v>
      </c>
      <c r="B3890" s="31">
        <v>17586300</v>
      </c>
      <c r="C3890" s="31"/>
      <c r="D3890" s="31">
        <v>27125250</v>
      </c>
      <c r="E3890" s="17"/>
      <c r="F3890" s="14">
        <f t="shared" si="131"/>
        <v>1.5424080107811193</v>
      </c>
    </row>
    <row r="3891" spans="1:6" ht="12.75">
      <c r="A3891" s="17" t="s">
        <v>668</v>
      </c>
      <c r="B3891" s="31">
        <v>22698000</v>
      </c>
      <c r="C3891" s="31"/>
      <c r="D3891" s="31">
        <v>31831070</v>
      </c>
      <c r="E3891" s="17"/>
      <c r="F3891" s="14">
        <f t="shared" si="131"/>
        <v>1.402373336857873</v>
      </c>
    </row>
    <row r="3892" spans="1:6" ht="12.75">
      <c r="A3892" s="8" t="s">
        <v>669</v>
      </c>
      <c r="B3892" s="37">
        <f>SUM(B3893:B3909)</f>
        <v>435004700</v>
      </c>
      <c r="C3892" s="37"/>
      <c r="D3892" s="37">
        <f>SUM(D3893:D3909)</f>
        <v>548719365</v>
      </c>
      <c r="E3892" s="37"/>
      <c r="F3892" s="10">
        <f t="shared" si="131"/>
        <v>1.2614101985564754</v>
      </c>
    </row>
    <row r="3893" spans="1:6" ht="12.75">
      <c r="A3893" s="17" t="s">
        <v>670</v>
      </c>
      <c r="B3893" s="31">
        <v>9051400</v>
      </c>
      <c r="C3893" s="31"/>
      <c r="D3893" s="31">
        <v>11501420</v>
      </c>
      <c r="E3893" s="17"/>
      <c r="F3893" s="14">
        <f t="shared" si="131"/>
        <v>1.2706785690611397</v>
      </c>
    </row>
    <row r="3894" spans="1:6" ht="12.75">
      <c r="A3894" s="17" t="s">
        <v>671</v>
      </c>
      <c r="B3894" s="31">
        <v>31932000</v>
      </c>
      <c r="C3894" s="31"/>
      <c r="D3894" s="31">
        <v>47865790</v>
      </c>
      <c r="E3894" s="17"/>
      <c r="F3894" s="14">
        <f t="shared" si="131"/>
        <v>1.4989912939997494</v>
      </c>
    </row>
    <row r="3895" spans="1:6" ht="12.75">
      <c r="A3895" s="17" t="s">
        <v>846</v>
      </c>
      <c r="B3895" s="31">
        <v>34478000</v>
      </c>
      <c r="C3895" s="31"/>
      <c r="D3895" s="31">
        <v>43708240</v>
      </c>
      <c r="E3895" s="17"/>
      <c r="F3895" s="14">
        <f t="shared" si="131"/>
        <v>1.2677139045188235</v>
      </c>
    </row>
    <row r="3896" spans="1:6" ht="12.75">
      <c r="A3896" s="17" t="s">
        <v>2112</v>
      </c>
      <c r="B3896" s="31">
        <v>9620400</v>
      </c>
      <c r="C3896" s="31"/>
      <c r="D3896" s="31">
        <v>14180840</v>
      </c>
      <c r="E3896" s="17"/>
      <c r="F3896" s="14">
        <f t="shared" si="131"/>
        <v>1.4740385015176085</v>
      </c>
    </row>
    <row r="3897" spans="1:6" ht="12.75">
      <c r="A3897" s="17" t="s">
        <v>796</v>
      </c>
      <c r="B3897" s="31">
        <v>4515400</v>
      </c>
      <c r="C3897" s="31"/>
      <c r="D3897" s="31">
        <v>6823850</v>
      </c>
      <c r="E3897" s="17"/>
      <c r="F3897" s="14">
        <f t="shared" si="131"/>
        <v>1.5112393143464589</v>
      </c>
    </row>
    <row r="3898" spans="1:6" ht="12.75">
      <c r="A3898" s="17" t="s">
        <v>2762</v>
      </c>
      <c r="B3898" s="31">
        <v>40028700</v>
      </c>
      <c r="C3898" s="31"/>
      <c r="D3898" s="31">
        <v>43424600</v>
      </c>
      <c r="E3898" s="17"/>
      <c r="F3898" s="14">
        <f t="shared" si="131"/>
        <v>1.0848366297181773</v>
      </c>
    </row>
    <row r="3899" spans="1:6" ht="12.75">
      <c r="A3899" s="17" t="s">
        <v>672</v>
      </c>
      <c r="B3899" s="31">
        <v>52933700</v>
      </c>
      <c r="C3899" s="31"/>
      <c r="D3899" s="31">
        <v>78230730</v>
      </c>
      <c r="E3899" s="17"/>
      <c r="F3899" s="14">
        <f t="shared" si="131"/>
        <v>1.4779002790282938</v>
      </c>
    </row>
    <row r="3900" spans="1:6" ht="12.75">
      <c r="A3900" s="17" t="s">
        <v>1766</v>
      </c>
      <c r="B3900" s="31">
        <v>30612400</v>
      </c>
      <c r="C3900" s="31"/>
      <c r="D3900" s="31">
        <v>37167340</v>
      </c>
      <c r="E3900" s="17"/>
      <c r="F3900" s="14">
        <f t="shared" si="131"/>
        <v>1.2141269550900942</v>
      </c>
    </row>
    <row r="3901" spans="1:6" ht="12.75">
      <c r="A3901" s="17" t="s">
        <v>673</v>
      </c>
      <c r="B3901" s="31">
        <v>7339900</v>
      </c>
      <c r="C3901" s="31"/>
      <c r="D3901" s="31">
        <v>11857560</v>
      </c>
      <c r="E3901" s="17"/>
      <c r="F3901" s="14">
        <f t="shared" si="131"/>
        <v>1.6154933990926308</v>
      </c>
    </row>
    <row r="3902" spans="1:6" ht="12.75">
      <c r="A3902" s="17" t="s">
        <v>2809</v>
      </c>
      <c r="B3902" s="31">
        <v>83232700</v>
      </c>
      <c r="C3902" s="31"/>
      <c r="D3902" s="31">
        <v>110157360</v>
      </c>
      <c r="E3902" s="17"/>
      <c r="F3902" s="14">
        <f t="shared" si="131"/>
        <v>1.3234865623727212</v>
      </c>
    </row>
    <row r="3903" spans="1:6" ht="12.75">
      <c r="A3903" s="17" t="s">
        <v>2381</v>
      </c>
      <c r="B3903" s="31">
        <v>3256900</v>
      </c>
      <c r="C3903" s="31"/>
      <c r="D3903" s="31">
        <v>4767880</v>
      </c>
      <c r="E3903" s="17"/>
      <c r="F3903" s="14">
        <f t="shared" si="131"/>
        <v>1.4639319598391107</v>
      </c>
    </row>
    <row r="3904" spans="1:6" ht="12.75">
      <c r="A3904" s="17" t="s">
        <v>2382</v>
      </c>
      <c r="B3904" s="31">
        <v>25499700</v>
      </c>
      <c r="C3904" s="31"/>
      <c r="D3904" s="31">
        <v>33133490</v>
      </c>
      <c r="E3904" s="17"/>
      <c r="F3904" s="14">
        <f t="shared" si="131"/>
        <v>1.2993678357000278</v>
      </c>
    </row>
    <row r="3905" spans="1:6" ht="12.75">
      <c r="A3905" s="17" t="s">
        <v>2383</v>
      </c>
      <c r="B3905" s="31">
        <v>44633700</v>
      </c>
      <c r="C3905" s="31"/>
      <c r="D3905" s="31">
        <v>51675750</v>
      </c>
      <c r="E3905" s="17"/>
      <c r="F3905" s="14">
        <f t="shared" si="131"/>
        <v>1.1577742826608595</v>
      </c>
    </row>
    <row r="3906" spans="1:6" ht="12.75">
      <c r="A3906" s="17" t="s">
        <v>2384</v>
      </c>
      <c r="B3906" s="31">
        <v>10426700</v>
      </c>
      <c r="C3906" s="31"/>
      <c r="D3906" s="31">
        <v>14345580</v>
      </c>
      <c r="E3906" s="17"/>
      <c r="F3906" s="14">
        <f t="shared" si="131"/>
        <v>1.3758504608361226</v>
      </c>
    </row>
    <row r="3907" spans="1:6" ht="12.75">
      <c r="A3907" s="17" t="s">
        <v>2385</v>
      </c>
      <c r="B3907" s="31">
        <v>32219500</v>
      </c>
      <c r="C3907" s="31"/>
      <c r="D3907" s="31">
        <v>26937808</v>
      </c>
      <c r="E3907" s="17"/>
      <c r="F3907" s="14">
        <f t="shared" si="131"/>
        <v>0.8360715715638045</v>
      </c>
    </row>
    <row r="3908" spans="1:6" ht="12.75">
      <c r="A3908" s="40" t="s">
        <v>2034</v>
      </c>
      <c r="B3908" s="31"/>
      <c r="C3908" s="31"/>
      <c r="D3908" s="31"/>
      <c r="E3908" s="17"/>
      <c r="F3908" s="14"/>
    </row>
    <row r="3909" spans="1:6" ht="12.75">
      <c r="A3909" s="17" t="s">
        <v>458</v>
      </c>
      <c r="B3909" s="31">
        <v>15223600</v>
      </c>
      <c r="C3909" s="31"/>
      <c r="D3909" s="31">
        <v>12941127</v>
      </c>
      <c r="E3909" s="17"/>
      <c r="F3909" s="14">
        <f>SUM(D3909/B3909)</f>
        <v>0.85007008854673</v>
      </c>
    </row>
    <row r="3910" spans="1:6" ht="12.75">
      <c r="A3910" s="40" t="s">
        <v>2034</v>
      </c>
      <c r="B3910" s="31"/>
      <c r="C3910" s="31"/>
      <c r="D3910" s="31"/>
      <c r="E3910" s="17"/>
      <c r="F3910" s="14"/>
    </row>
    <row r="3911" spans="1:6" ht="12.75">
      <c r="A3911" s="8" t="s">
        <v>2386</v>
      </c>
      <c r="B3911" s="37">
        <f>SUM(B3912:B3918)</f>
        <v>438929400</v>
      </c>
      <c r="C3911" s="37"/>
      <c r="D3911" s="37">
        <f>SUM(D3912:D3918)</f>
        <v>576326515</v>
      </c>
      <c r="E3911" s="37"/>
      <c r="F3911" s="10">
        <f aca="true" t="shared" si="132" ref="F3911:F3918">SUM(D3911/B3911)</f>
        <v>1.3130278240646445</v>
      </c>
    </row>
    <row r="3912" spans="1:6" ht="12.75">
      <c r="A3912" s="17" t="s">
        <v>2387</v>
      </c>
      <c r="B3912" s="31">
        <v>109961500</v>
      </c>
      <c r="C3912" s="31"/>
      <c r="D3912" s="31">
        <v>132564180</v>
      </c>
      <c r="E3912" s="17"/>
      <c r="F3912" s="14">
        <f t="shared" si="132"/>
        <v>1.2055508518890703</v>
      </c>
    </row>
    <row r="3913" spans="1:6" ht="12.75">
      <c r="A3913" s="17" t="s">
        <v>2388</v>
      </c>
      <c r="B3913" s="31">
        <v>108505600</v>
      </c>
      <c r="C3913" s="31"/>
      <c r="D3913" s="31">
        <v>131574160</v>
      </c>
      <c r="E3913" s="17"/>
      <c r="F3913" s="14">
        <f t="shared" si="132"/>
        <v>1.2126024831898077</v>
      </c>
    </row>
    <row r="3914" spans="1:6" ht="12.75">
      <c r="A3914" s="17" t="s">
        <v>2389</v>
      </c>
      <c r="B3914" s="31">
        <v>5986800</v>
      </c>
      <c r="C3914" s="31"/>
      <c r="D3914" s="31">
        <v>35446850</v>
      </c>
      <c r="E3914" s="17"/>
      <c r="F3914" s="14">
        <f t="shared" si="132"/>
        <v>5.920834168504042</v>
      </c>
    </row>
    <row r="3915" spans="1:6" ht="12.75">
      <c r="A3915" s="17" t="s">
        <v>2390</v>
      </c>
      <c r="B3915" s="31">
        <v>41185800</v>
      </c>
      <c r="C3915" s="31"/>
      <c r="D3915" s="31">
        <v>49761500</v>
      </c>
      <c r="E3915" s="17"/>
      <c r="F3915" s="14">
        <f t="shared" si="132"/>
        <v>1.2082198233371697</v>
      </c>
    </row>
    <row r="3916" spans="1:6" ht="12.75">
      <c r="A3916" s="17" t="s">
        <v>2293</v>
      </c>
      <c r="B3916" s="31">
        <v>21983400</v>
      </c>
      <c r="C3916" s="31"/>
      <c r="D3916" s="31">
        <v>27562380</v>
      </c>
      <c r="E3916" s="17"/>
      <c r="F3916" s="14">
        <f t="shared" si="132"/>
        <v>1.2537814896694779</v>
      </c>
    </row>
    <row r="3917" spans="1:6" ht="12.75">
      <c r="A3917" s="17" t="s">
        <v>2391</v>
      </c>
      <c r="B3917" s="31">
        <v>129208100</v>
      </c>
      <c r="C3917" s="31"/>
      <c r="D3917" s="31">
        <v>180529620</v>
      </c>
      <c r="E3917" s="17"/>
      <c r="F3917" s="14">
        <f t="shared" si="132"/>
        <v>1.3972004851089057</v>
      </c>
    </row>
    <row r="3918" spans="1:6" ht="12.75">
      <c r="A3918" s="17" t="s">
        <v>1642</v>
      </c>
      <c r="B3918" s="31">
        <v>22098200</v>
      </c>
      <c r="C3918" s="31"/>
      <c r="D3918" s="31">
        <v>18887825</v>
      </c>
      <c r="E3918" s="17"/>
      <c r="F3918" s="14">
        <f t="shared" si="132"/>
        <v>0.8547223303255469</v>
      </c>
    </row>
    <row r="3919" spans="1:6" ht="12.75">
      <c r="A3919" s="40" t="s">
        <v>2034</v>
      </c>
      <c r="B3919" s="31"/>
      <c r="C3919" s="31"/>
      <c r="D3919" s="31"/>
      <c r="E3919" s="17"/>
      <c r="F3919" s="14"/>
    </row>
    <row r="3920" spans="1:6" ht="14.25" customHeight="1">
      <c r="A3920" s="40"/>
      <c r="B3920" s="31"/>
      <c r="C3920" s="31"/>
      <c r="D3920" s="31"/>
      <c r="E3920" s="17"/>
      <c r="F3920" s="14"/>
    </row>
    <row r="3921" spans="1:6" ht="15.75">
      <c r="A3921" s="23" t="s">
        <v>2567</v>
      </c>
      <c r="B3921" s="37">
        <f>+B3875+B3892+B3911</f>
        <v>1234918400</v>
      </c>
      <c r="C3921" s="37"/>
      <c r="D3921" s="37">
        <f>+D3875+D3892+D3911</f>
        <v>1604873700</v>
      </c>
      <c r="E3921" s="37"/>
      <c r="F3921" s="10">
        <f>SUM(D3921/B3921)</f>
        <v>1.2995787413970024</v>
      </c>
    </row>
    <row r="3923" spans="1:5" ht="12.75">
      <c r="A3923" s="17" t="s">
        <v>1428</v>
      </c>
      <c r="B3923" s="17" t="s">
        <v>2682</v>
      </c>
      <c r="C3923" s="17"/>
      <c r="D3923" s="17"/>
      <c r="E3923" s="38" t="s">
        <v>2683</v>
      </c>
    </row>
    <row r="3924" spans="1:5" ht="12.75">
      <c r="A3924" s="17" t="s">
        <v>2392</v>
      </c>
      <c r="B3924" s="17" t="s">
        <v>2393</v>
      </c>
      <c r="C3924" s="17"/>
      <c r="D3924" s="17"/>
      <c r="E3924" s="38" t="s">
        <v>2718</v>
      </c>
    </row>
    <row r="3925" spans="1:5" ht="12.75">
      <c r="A3925" s="17" t="s">
        <v>2394</v>
      </c>
      <c r="B3925" s="17" t="s">
        <v>2393</v>
      </c>
      <c r="C3925" s="17"/>
      <c r="D3925" s="17"/>
      <c r="E3925" s="38" t="s">
        <v>2718</v>
      </c>
    </row>
    <row r="3927" spans="1:6" ht="12.75">
      <c r="A3927" s="46" t="s">
        <v>2395</v>
      </c>
      <c r="B3927" s="47"/>
      <c r="C3927" s="47"/>
      <c r="D3927" s="47"/>
      <c r="E3927" s="47"/>
      <c r="F3927" s="48"/>
    </row>
    <row r="3928" spans="1:6" ht="12.75">
      <c r="A3928" s="49"/>
      <c r="B3928" s="11"/>
      <c r="C3928" s="11"/>
      <c r="D3928" s="11"/>
      <c r="E3928" s="11"/>
      <c r="F3928" s="45"/>
    </row>
    <row r="3929" spans="1:6" ht="12.75">
      <c r="A3929" s="20" t="s">
        <v>1448</v>
      </c>
      <c r="B3929" s="5">
        <v>2002</v>
      </c>
      <c r="C3929" s="5" t="s">
        <v>1449</v>
      </c>
      <c r="D3929" s="5">
        <v>2002</v>
      </c>
      <c r="E3929" s="20"/>
      <c r="F3929" s="50"/>
    </row>
    <row r="3930" spans="1:6" ht="13.5" thickBot="1">
      <c r="A3930" s="51" t="s">
        <v>1450</v>
      </c>
      <c r="B3930" s="52" t="s">
        <v>1451</v>
      </c>
      <c r="C3930" s="51"/>
      <c r="D3930" s="51" t="s">
        <v>1452</v>
      </c>
      <c r="E3930" s="51"/>
      <c r="F3930" s="53" t="s">
        <v>1453</v>
      </c>
    </row>
    <row r="3931" spans="1:6" ht="12.75">
      <c r="A3931" s="11"/>
      <c r="B3931" s="13"/>
      <c r="C3931" s="13"/>
      <c r="D3931" s="13"/>
      <c r="E3931" s="11"/>
      <c r="F3931" s="45"/>
    </row>
    <row r="3932" spans="1:6" ht="12.75">
      <c r="A3932" s="8" t="s">
        <v>681</v>
      </c>
      <c r="B3932" s="37">
        <f>SUM(B3933:B3936)</f>
        <v>579931600</v>
      </c>
      <c r="C3932" s="37"/>
      <c r="D3932" s="37">
        <f>SUM(D3933:D3936)</f>
        <v>126010307</v>
      </c>
      <c r="E3932" s="37"/>
      <c r="F3932" s="10">
        <f aca="true" t="shared" si="133" ref="F3932:F3946">SUM(D3932/B3932)</f>
        <v>0.21728477461824808</v>
      </c>
    </row>
    <row r="3933" spans="1:6" ht="12.75">
      <c r="A3933" s="17" t="s">
        <v>682</v>
      </c>
      <c r="B3933" s="31">
        <v>263405000</v>
      </c>
      <c r="C3933" s="31"/>
      <c r="D3933" s="31">
        <v>58529923</v>
      </c>
      <c r="E3933" s="17"/>
      <c r="F3933" s="14">
        <f t="shared" si="133"/>
        <v>0.22220505685161634</v>
      </c>
    </row>
    <row r="3934" spans="1:6" ht="12.75">
      <c r="A3934" s="17" t="s">
        <v>683</v>
      </c>
      <c r="B3934" s="31">
        <v>137756700</v>
      </c>
      <c r="C3934" s="31"/>
      <c r="D3934" s="31">
        <v>29094862</v>
      </c>
      <c r="E3934" s="17"/>
      <c r="F3934" s="14">
        <f t="shared" si="133"/>
        <v>0.21120469639589218</v>
      </c>
    </row>
    <row r="3935" spans="1:6" ht="12.75">
      <c r="A3935" s="17" t="s">
        <v>684</v>
      </c>
      <c r="B3935" s="31">
        <v>122556700</v>
      </c>
      <c r="C3935" s="31"/>
      <c r="D3935" s="31">
        <v>26058048</v>
      </c>
      <c r="E3935" s="17"/>
      <c r="F3935" s="14">
        <f t="shared" si="133"/>
        <v>0.21262034633765434</v>
      </c>
    </row>
    <row r="3936" spans="1:6" ht="12.75">
      <c r="A3936" s="17" t="s">
        <v>685</v>
      </c>
      <c r="B3936" s="31">
        <v>56213200</v>
      </c>
      <c r="C3936" s="31"/>
      <c r="D3936" s="31">
        <v>12327474</v>
      </c>
      <c r="E3936" s="17"/>
      <c r="F3936" s="14">
        <f t="shared" si="133"/>
        <v>0.21929856332676312</v>
      </c>
    </row>
    <row r="3937" spans="1:6" ht="12.75">
      <c r="A3937" s="8" t="s">
        <v>686</v>
      </c>
      <c r="B3937" s="37">
        <f>SUM(B3938:B3946)</f>
        <v>531025400</v>
      </c>
      <c r="C3937" s="37"/>
      <c r="D3937" s="37">
        <f>SUM(D3938:D3946)</f>
        <v>107827776</v>
      </c>
      <c r="E3937" s="37"/>
      <c r="F3937" s="10">
        <f t="shared" si="133"/>
        <v>0.2030557784994842</v>
      </c>
    </row>
    <row r="3938" spans="1:6" ht="12.75">
      <c r="A3938" s="17" t="s">
        <v>2625</v>
      </c>
      <c r="B3938" s="31">
        <v>122758300</v>
      </c>
      <c r="C3938" s="31"/>
      <c r="D3938" s="31">
        <v>24381237</v>
      </c>
      <c r="E3938" s="17"/>
      <c r="F3938" s="14">
        <f t="shared" si="133"/>
        <v>0.1986117191261202</v>
      </c>
    </row>
    <row r="3939" spans="1:6" ht="12.75">
      <c r="A3939" s="17" t="s">
        <v>687</v>
      </c>
      <c r="B3939" s="31">
        <v>6116000</v>
      </c>
      <c r="C3939" s="31"/>
      <c r="D3939" s="31">
        <v>1357015</v>
      </c>
      <c r="E3939" s="17"/>
      <c r="F3939" s="14">
        <f t="shared" si="133"/>
        <v>0.22187949640287769</v>
      </c>
    </row>
    <row r="3940" spans="1:6" ht="12.75">
      <c r="A3940" s="17" t="s">
        <v>688</v>
      </c>
      <c r="B3940" s="31">
        <v>69727300</v>
      </c>
      <c r="C3940" s="31"/>
      <c r="D3940" s="31">
        <v>12369007</v>
      </c>
      <c r="E3940" s="17"/>
      <c r="F3940" s="14">
        <f t="shared" si="133"/>
        <v>0.17739116529680626</v>
      </c>
    </row>
    <row r="3941" spans="1:6" ht="12.75">
      <c r="A3941" s="17" t="s">
        <v>2677</v>
      </c>
      <c r="B3941" s="31">
        <v>46041500</v>
      </c>
      <c r="C3941" s="31"/>
      <c r="D3941" s="31">
        <v>8620857</v>
      </c>
      <c r="E3941" s="17"/>
      <c r="F3941" s="14">
        <f t="shared" si="133"/>
        <v>0.18724101082718853</v>
      </c>
    </row>
    <row r="3942" spans="1:6" ht="12.75">
      <c r="A3942" s="17" t="s">
        <v>820</v>
      </c>
      <c r="B3942" s="31">
        <v>53536300</v>
      </c>
      <c r="C3942" s="31"/>
      <c r="D3942" s="31">
        <v>11214035</v>
      </c>
      <c r="E3942" s="17"/>
      <c r="F3942" s="14">
        <f t="shared" si="133"/>
        <v>0.20946600717643915</v>
      </c>
    </row>
    <row r="3943" spans="1:6" ht="12.75">
      <c r="A3943" s="17" t="s">
        <v>689</v>
      </c>
      <c r="B3943" s="31">
        <v>105232700</v>
      </c>
      <c r="C3943" s="31"/>
      <c r="D3943" s="31">
        <v>25835713</v>
      </c>
      <c r="E3943" s="17"/>
      <c r="F3943" s="14">
        <f t="shared" si="133"/>
        <v>0.2455103119087508</v>
      </c>
    </row>
    <row r="3944" spans="1:6" ht="12.75">
      <c r="A3944" s="17" t="s">
        <v>690</v>
      </c>
      <c r="B3944" s="31">
        <v>26438300</v>
      </c>
      <c r="C3944" s="31"/>
      <c r="D3944" s="31">
        <v>5333143</v>
      </c>
      <c r="E3944" s="17"/>
      <c r="F3944" s="14">
        <f t="shared" si="133"/>
        <v>0.20172034510539633</v>
      </c>
    </row>
    <row r="3945" spans="1:6" ht="12.75">
      <c r="A3945" s="17" t="s">
        <v>685</v>
      </c>
      <c r="B3945" s="31">
        <v>4756900</v>
      </c>
      <c r="C3945" s="31"/>
      <c r="D3945" s="31">
        <v>930297</v>
      </c>
      <c r="E3945" s="17"/>
      <c r="F3945" s="14">
        <f t="shared" si="133"/>
        <v>0.19556791187538103</v>
      </c>
    </row>
    <row r="3946" spans="1:6" ht="12.75">
      <c r="A3946" s="17" t="s">
        <v>691</v>
      </c>
      <c r="B3946" s="31">
        <v>96418100</v>
      </c>
      <c r="C3946" s="31"/>
      <c r="D3946" s="31">
        <v>17786472</v>
      </c>
      <c r="E3946" s="17"/>
      <c r="F3946" s="14">
        <f t="shared" si="133"/>
        <v>0.18447233455129275</v>
      </c>
    </row>
    <row r="3947" spans="1:6" ht="12.75">
      <c r="A3947" s="17"/>
      <c r="B3947" s="31"/>
      <c r="C3947" s="31"/>
      <c r="D3947" s="31"/>
      <c r="E3947" s="17"/>
      <c r="F3947" s="14"/>
    </row>
    <row r="3948" spans="1:6" ht="12.75">
      <c r="A3948" s="17"/>
      <c r="B3948" s="17"/>
      <c r="C3948" s="17"/>
      <c r="D3948" s="17"/>
      <c r="E3948" s="17"/>
      <c r="F3948" s="14"/>
    </row>
    <row r="3949" spans="1:6" ht="15.75">
      <c r="A3949" s="23" t="s">
        <v>2567</v>
      </c>
      <c r="B3949" s="37">
        <f>+B3932+B3937</f>
        <v>1110957000</v>
      </c>
      <c r="C3949" s="37"/>
      <c r="D3949" s="37">
        <f>+D3932+D3937</f>
        <v>233838083</v>
      </c>
      <c r="E3949" s="37"/>
      <c r="F3949" s="10">
        <f>SUM(D3949/B3949)</f>
        <v>0.2104834687571166</v>
      </c>
    </row>
    <row r="3952" spans="1:5" ht="12.75">
      <c r="A3952" s="17" t="s">
        <v>692</v>
      </c>
      <c r="B3952" s="17" t="s">
        <v>2030</v>
      </c>
      <c r="C3952" s="17"/>
      <c r="D3952" s="17"/>
      <c r="E3952" s="38" t="s">
        <v>1850</v>
      </c>
    </row>
    <row r="3953" spans="1:5" ht="12.75">
      <c r="A3953" s="17" t="s">
        <v>693</v>
      </c>
      <c r="B3953" s="17" t="s">
        <v>694</v>
      </c>
      <c r="C3953" s="17"/>
      <c r="D3953" s="17"/>
      <c r="E3953" s="38" t="s">
        <v>1850</v>
      </c>
    </row>
    <row r="3956" spans="1:6" ht="12.75">
      <c r="A3956" s="46" t="s">
        <v>1579</v>
      </c>
      <c r="B3956" s="47"/>
      <c r="C3956" s="47"/>
      <c r="D3956" s="47"/>
      <c r="E3956" s="47"/>
      <c r="F3956" s="48"/>
    </row>
    <row r="3957" spans="1:6" ht="12.75">
      <c r="A3957" s="49"/>
      <c r="B3957" s="11"/>
      <c r="C3957" s="11"/>
      <c r="D3957" s="11"/>
      <c r="E3957" s="11"/>
      <c r="F3957" s="45"/>
    </row>
    <row r="3958" spans="1:6" ht="12.75">
      <c r="A3958" s="20" t="s">
        <v>1448</v>
      </c>
      <c r="B3958" s="5">
        <v>2002</v>
      </c>
      <c r="C3958" s="5" t="s">
        <v>1449</v>
      </c>
      <c r="D3958" s="5">
        <v>2002</v>
      </c>
      <c r="E3958" s="20"/>
      <c r="F3958" s="50"/>
    </row>
    <row r="3959" spans="1:6" ht="13.5" thickBot="1">
      <c r="A3959" s="51" t="s">
        <v>1450</v>
      </c>
      <c r="B3959" s="52" t="s">
        <v>1451</v>
      </c>
      <c r="C3959" s="51"/>
      <c r="D3959" s="51" t="s">
        <v>1452</v>
      </c>
      <c r="E3959" s="51"/>
      <c r="F3959" s="53" t="s">
        <v>1453</v>
      </c>
    </row>
    <row r="3960" spans="1:6" ht="12.75">
      <c r="A3960" s="11"/>
      <c r="B3960" s="13"/>
      <c r="C3960" s="13"/>
      <c r="D3960" s="13"/>
      <c r="E3960" s="11"/>
      <c r="F3960" s="45"/>
    </row>
    <row r="3961" spans="1:6" ht="12.75">
      <c r="A3961" s="8" t="s">
        <v>1580</v>
      </c>
      <c r="B3961" s="37">
        <f>SUM(B3962:B3964)</f>
        <v>299222200</v>
      </c>
      <c r="C3961" s="37"/>
      <c r="D3961" s="37">
        <f>SUM(D3962:D3964)</f>
        <v>374484340</v>
      </c>
      <c r="E3961" s="37"/>
      <c r="F3961" s="10">
        <f aca="true" t="shared" si="134" ref="F3961:F3989">SUM(D3961/B3961)</f>
        <v>1.2515259228760434</v>
      </c>
    </row>
    <row r="3962" spans="1:6" ht="12.75">
      <c r="A3962" s="17" t="s">
        <v>455</v>
      </c>
      <c r="B3962" s="31">
        <v>192960200</v>
      </c>
      <c r="C3962" s="31"/>
      <c r="D3962" s="31">
        <v>248124580</v>
      </c>
      <c r="E3962" s="17"/>
      <c r="F3962" s="14">
        <f t="shared" si="134"/>
        <v>1.2858847575821335</v>
      </c>
    </row>
    <row r="3963" spans="1:6" ht="12.75">
      <c r="A3963" s="17" t="s">
        <v>1581</v>
      </c>
      <c r="B3963" s="31">
        <v>32343100</v>
      </c>
      <c r="C3963" s="31"/>
      <c r="D3963" s="31">
        <v>37514080</v>
      </c>
      <c r="E3963" s="17"/>
      <c r="F3963" s="14">
        <f t="shared" si="134"/>
        <v>1.15987892317063</v>
      </c>
    </row>
    <row r="3964" spans="1:6" ht="12.75">
      <c r="A3964" s="17" t="s">
        <v>1099</v>
      </c>
      <c r="B3964" s="31">
        <v>73918900</v>
      </c>
      <c r="C3964" s="31"/>
      <c r="D3964" s="31">
        <v>88845680</v>
      </c>
      <c r="E3964" s="17"/>
      <c r="F3964" s="14">
        <f t="shared" si="134"/>
        <v>1.201934552597509</v>
      </c>
    </row>
    <row r="3965" spans="1:6" ht="12.75">
      <c r="A3965" s="8" t="s">
        <v>1582</v>
      </c>
      <c r="B3965" s="37">
        <f>SUM(B3966:B3977)</f>
        <v>362525600</v>
      </c>
      <c r="C3965" s="37"/>
      <c r="D3965" s="37">
        <f>SUM(D3966:D3977)</f>
        <v>448336320</v>
      </c>
      <c r="E3965" s="37"/>
      <c r="F3965" s="10">
        <f t="shared" si="134"/>
        <v>1.2367025114916022</v>
      </c>
    </row>
    <row r="3966" spans="1:6" ht="12.75">
      <c r="A3966" s="17" t="s">
        <v>1583</v>
      </c>
      <c r="B3966" s="31">
        <v>17501700</v>
      </c>
      <c r="C3966" s="31"/>
      <c r="D3966" s="31">
        <v>19342970</v>
      </c>
      <c r="E3966" s="17"/>
      <c r="F3966" s="14">
        <f t="shared" si="134"/>
        <v>1.1052052086368753</v>
      </c>
    </row>
    <row r="3967" spans="1:6" ht="12.75">
      <c r="A3967" s="17" t="s">
        <v>1584</v>
      </c>
      <c r="B3967" s="31">
        <v>24470000</v>
      </c>
      <c r="C3967" s="31"/>
      <c r="D3967" s="31">
        <v>29244190</v>
      </c>
      <c r="E3967" s="17"/>
      <c r="F3967" s="14">
        <f t="shared" si="134"/>
        <v>1.195103800572129</v>
      </c>
    </row>
    <row r="3968" spans="1:6" ht="12.75">
      <c r="A3968" s="17" t="s">
        <v>479</v>
      </c>
      <c r="B3968" s="31">
        <v>23573000</v>
      </c>
      <c r="C3968" s="31"/>
      <c r="D3968" s="31">
        <v>28396200</v>
      </c>
      <c r="E3968" s="17"/>
      <c r="F3968" s="14">
        <f t="shared" si="134"/>
        <v>1.204606965596233</v>
      </c>
    </row>
    <row r="3969" spans="1:6" ht="12.75">
      <c r="A3969" s="17" t="s">
        <v>1585</v>
      </c>
      <c r="B3969" s="31">
        <v>7149600</v>
      </c>
      <c r="C3969" s="31"/>
      <c r="D3969" s="31">
        <v>8492990</v>
      </c>
      <c r="E3969" s="17"/>
      <c r="F3969" s="14">
        <f t="shared" si="134"/>
        <v>1.1878972250195816</v>
      </c>
    </row>
    <row r="3970" spans="1:6" ht="12.75">
      <c r="A3970" s="17" t="s">
        <v>1586</v>
      </c>
      <c r="B3970" s="31">
        <v>122394400</v>
      </c>
      <c r="C3970" s="31"/>
      <c r="D3970" s="31">
        <v>156943130</v>
      </c>
      <c r="E3970" s="17"/>
      <c r="F3970" s="14">
        <f t="shared" si="134"/>
        <v>1.2822737804997615</v>
      </c>
    </row>
    <row r="3971" spans="1:6" ht="12.75">
      <c r="A3971" s="17" t="s">
        <v>1587</v>
      </c>
      <c r="B3971" s="31">
        <v>41325600</v>
      </c>
      <c r="C3971" s="31"/>
      <c r="D3971" s="31">
        <v>47653660</v>
      </c>
      <c r="E3971" s="17"/>
      <c r="F3971" s="14">
        <f t="shared" si="134"/>
        <v>1.153126875350872</v>
      </c>
    </row>
    <row r="3972" spans="1:6" ht="12.75">
      <c r="A3972" s="17" t="s">
        <v>1588</v>
      </c>
      <c r="B3972" s="31">
        <v>31653200</v>
      </c>
      <c r="C3972" s="31"/>
      <c r="D3972" s="31">
        <v>38302370</v>
      </c>
      <c r="E3972" s="17"/>
      <c r="F3972" s="14">
        <f t="shared" si="134"/>
        <v>1.2100631215801245</v>
      </c>
    </row>
    <row r="3973" spans="1:6" ht="12.75">
      <c r="A3973" s="17" t="s">
        <v>1589</v>
      </c>
      <c r="B3973" s="31">
        <v>11525900</v>
      </c>
      <c r="C3973" s="31"/>
      <c r="D3973" s="31">
        <v>15166420</v>
      </c>
      <c r="E3973" s="17"/>
      <c r="F3973" s="14">
        <f t="shared" si="134"/>
        <v>1.3158555947908623</v>
      </c>
    </row>
    <row r="3974" spans="1:6" ht="12.75">
      <c r="A3974" s="17" t="s">
        <v>1590</v>
      </c>
      <c r="B3974" s="31">
        <v>6214400</v>
      </c>
      <c r="C3974" s="31"/>
      <c r="D3974" s="31">
        <v>8732620</v>
      </c>
      <c r="E3974" s="17"/>
      <c r="F3974" s="14">
        <f t="shared" si="134"/>
        <v>1.4052233522142121</v>
      </c>
    </row>
    <row r="3975" spans="1:6" ht="12.75">
      <c r="A3975" s="17" t="s">
        <v>1591</v>
      </c>
      <c r="B3975" s="31">
        <v>62666000</v>
      </c>
      <c r="C3975" s="31"/>
      <c r="D3975" s="31">
        <v>76940780</v>
      </c>
      <c r="E3975" s="17"/>
      <c r="F3975" s="14">
        <f t="shared" si="134"/>
        <v>1.2277914658666582</v>
      </c>
    </row>
    <row r="3976" spans="1:6" ht="12.75">
      <c r="A3976" s="17" t="s">
        <v>1592</v>
      </c>
      <c r="B3976" s="31">
        <v>2865200</v>
      </c>
      <c r="C3976" s="31"/>
      <c r="D3976" s="31">
        <v>4290690</v>
      </c>
      <c r="E3976" s="17"/>
      <c r="F3976" s="14">
        <f t="shared" si="134"/>
        <v>1.4975184978361022</v>
      </c>
    </row>
    <row r="3977" spans="1:6" ht="12.75">
      <c r="A3977" s="17" t="s">
        <v>1593</v>
      </c>
      <c r="B3977" s="31">
        <v>11186600</v>
      </c>
      <c r="C3977" s="31"/>
      <c r="D3977" s="31">
        <v>14830300</v>
      </c>
      <c r="E3977" s="17"/>
      <c r="F3977" s="14">
        <f t="shared" si="134"/>
        <v>1.3257200579264476</v>
      </c>
    </row>
    <row r="3978" spans="1:6" ht="12.75">
      <c r="A3978" s="8" t="s">
        <v>1594</v>
      </c>
      <c r="B3978" s="37">
        <f>SUM(B3979:B3983)</f>
        <v>263841200</v>
      </c>
      <c r="C3978" s="37"/>
      <c r="D3978" s="37">
        <f>SUM(D3979:D3983)</f>
        <v>326878160</v>
      </c>
      <c r="E3978" s="37"/>
      <c r="F3978" s="10">
        <f t="shared" si="134"/>
        <v>1.238920077683091</v>
      </c>
    </row>
    <row r="3979" spans="1:6" ht="12.75">
      <c r="A3979" s="17" t="s">
        <v>1595</v>
      </c>
      <c r="B3979" s="31">
        <v>62847700</v>
      </c>
      <c r="C3979" s="31"/>
      <c r="D3979" s="31">
        <v>76539160</v>
      </c>
      <c r="E3979" s="17"/>
      <c r="F3979" s="14">
        <f t="shared" si="134"/>
        <v>1.2178514090412218</v>
      </c>
    </row>
    <row r="3980" spans="1:6" ht="12.75">
      <c r="A3980" s="17" t="s">
        <v>423</v>
      </c>
      <c r="B3980" s="31">
        <v>34737100</v>
      </c>
      <c r="C3980" s="31"/>
      <c r="D3980" s="31">
        <v>42110820</v>
      </c>
      <c r="E3980" s="17"/>
      <c r="F3980" s="14">
        <f t="shared" si="134"/>
        <v>1.2122721816156214</v>
      </c>
    </row>
    <row r="3981" spans="1:6" ht="12.75">
      <c r="A3981" s="17" t="s">
        <v>1596</v>
      </c>
      <c r="B3981" s="31">
        <v>154691800</v>
      </c>
      <c r="C3981" s="31"/>
      <c r="D3981" s="31">
        <v>194192470</v>
      </c>
      <c r="E3981" s="17"/>
      <c r="F3981" s="14">
        <f t="shared" si="134"/>
        <v>1.2553507684311644</v>
      </c>
    </row>
    <row r="3982" spans="1:6" ht="12.75">
      <c r="A3982" s="17" t="s">
        <v>2107</v>
      </c>
      <c r="B3982" s="31">
        <v>1850300</v>
      </c>
      <c r="C3982" s="31"/>
      <c r="D3982" s="31">
        <v>2340950</v>
      </c>
      <c r="E3982" s="17"/>
      <c r="F3982" s="14">
        <f t="shared" si="134"/>
        <v>1.2651732151542994</v>
      </c>
    </row>
    <row r="3983" spans="1:6" ht="12.75">
      <c r="A3983" s="17" t="s">
        <v>1597</v>
      </c>
      <c r="B3983" s="31">
        <v>9714300</v>
      </c>
      <c r="C3983" s="31"/>
      <c r="D3983" s="31">
        <v>11694760</v>
      </c>
      <c r="E3983" s="17"/>
      <c r="F3983" s="14">
        <f t="shared" si="134"/>
        <v>1.203870582543261</v>
      </c>
    </row>
    <row r="3984" spans="1:6" ht="12.75">
      <c r="A3984" s="8" t="s">
        <v>1598</v>
      </c>
      <c r="B3984" s="37">
        <f>SUM(B3985:B3999)</f>
        <v>300221200</v>
      </c>
      <c r="C3984" s="37"/>
      <c r="D3984" s="37">
        <f>SUM(D3985:D3999)</f>
        <v>224373330</v>
      </c>
      <c r="E3984" s="37"/>
      <c r="F3984" s="10">
        <f t="shared" si="134"/>
        <v>0.7473600465256951</v>
      </c>
    </row>
    <row r="3985" spans="1:6" ht="12.75">
      <c r="A3985" s="17" t="s">
        <v>545</v>
      </c>
      <c r="B3985" s="31">
        <v>10999100</v>
      </c>
      <c r="C3985" s="31"/>
      <c r="D3985" s="31">
        <v>14242530</v>
      </c>
      <c r="E3985" s="17"/>
      <c r="F3985" s="14">
        <f t="shared" si="134"/>
        <v>1.2948813993872226</v>
      </c>
    </row>
    <row r="3986" spans="1:6" ht="12.75">
      <c r="A3986" s="17" t="s">
        <v>1599</v>
      </c>
      <c r="B3986" s="31">
        <v>44965300</v>
      </c>
      <c r="C3986" s="31"/>
      <c r="D3986" s="31">
        <v>55399510</v>
      </c>
      <c r="E3986" s="17"/>
      <c r="F3986" s="14">
        <f t="shared" si="134"/>
        <v>1.2320502698747702</v>
      </c>
    </row>
    <row r="3987" spans="1:6" ht="12.75">
      <c r="A3987" s="17" t="s">
        <v>1600</v>
      </c>
      <c r="B3987" s="31">
        <v>20815300</v>
      </c>
      <c r="C3987" s="31"/>
      <c r="D3987" s="31">
        <v>28175780</v>
      </c>
      <c r="E3987" s="17"/>
      <c r="F3987" s="14">
        <f t="shared" si="134"/>
        <v>1.3536091240577843</v>
      </c>
    </row>
    <row r="3988" spans="1:6" ht="12.75">
      <c r="A3988" s="17" t="s">
        <v>1056</v>
      </c>
      <c r="B3988" s="31">
        <v>15053800</v>
      </c>
      <c r="C3988" s="31"/>
      <c r="D3988" s="31">
        <v>18733830</v>
      </c>
      <c r="E3988" s="17"/>
      <c r="F3988" s="14">
        <f t="shared" si="134"/>
        <v>1.244458542029255</v>
      </c>
    </row>
    <row r="3989" spans="1:6" ht="12.75">
      <c r="A3989" s="17" t="s">
        <v>1601</v>
      </c>
      <c r="B3989" s="31">
        <v>4314000</v>
      </c>
      <c r="C3989" s="31"/>
      <c r="D3989" s="31">
        <v>1978250</v>
      </c>
      <c r="E3989" s="17"/>
      <c r="F3989" s="14">
        <f t="shared" si="134"/>
        <v>0.4585651367640241</v>
      </c>
    </row>
    <row r="3990" spans="1:6" ht="12.75">
      <c r="A3990" s="40" t="s">
        <v>2895</v>
      </c>
      <c r="B3990" s="31"/>
      <c r="C3990" s="31"/>
      <c r="D3990" s="31"/>
      <c r="E3990" s="17"/>
      <c r="F3990" s="14"/>
    </row>
    <row r="3991" spans="1:6" ht="12.75">
      <c r="A3991" s="17" t="s">
        <v>1602</v>
      </c>
      <c r="B3991" s="31">
        <v>12185100</v>
      </c>
      <c r="C3991" s="31"/>
      <c r="D3991" s="31">
        <v>5465350</v>
      </c>
      <c r="E3991" s="17"/>
      <c r="F3991" s="14">
        <f>SUM(D3991/B3991)</f>
        <v>0.44852729973492217</v>
      </c>
    </row>
    <row r="3992" spans="1:6" ht="12.75">
      <c r="A3992" s="40" t="s">
        <v>2895</v>
      </c>
      <c r="B3992" s="31"/>
      <c r="C3992" s="31"/>
      <c r="D3992" s="31"/>
      <c r="E3992" s="17"/>
      <c r="F3992" s="14"/>
    </row>
    <row r="3993" spans="1:6" ht="12.75">
      <c r="A3993" s="17" t="s">
        <v>1603</v>
      </c>
      <c r="B3993" s="31">
        <v>46359300</v>
      </c>
      <c r="C3993" s="31"/>
      <c r="D3993" s="31">
        <v>24613975</v>
      </c>
      <c r="E3993" s="17"/>
      <c r="F3993" s="14">
        <f>SUM(D3993/B3993)</f>
        <v>0.5309393153045883</v>
      </c>
    </row>
    <row r="3994" spans="1:6" ht="12.75">
      <c r="A3994" s="40" t="s">
        <v>2895</v>
      </c>
      <c r="B3994" s="31"/>
      <c r="C3994" s="31"/>
      <c r="D3994" s="31"/>
      <c r="E3994" s="17"/>
      <c r="F3994" s="14"/>
    </row>
    <row r="3995" spans="1:6" ht="12.75">
      <c r="A3995" s="17" t="s">
        <v>2041</v>
      </c>
      <c r="B3995" s="31">
        <v>31435100</v>
      </c>
      <c r="C3995" s="31"/>
      <c r="D3995" s="31">
        <v>13779450</v>
      </c>
      <c r="E3995" s="17"/>
      <c r="F3995" s="14">
        <f>SUM(D3995/B3995)</f>
        <v>0.4383459890377317</v>
      </c>
    </row>
    <row r="3996" spans="1:6" ht="12.75">
      <c r="A3996" s="40" t="s">
        <v>2895</v>
      </c>
      <c r="B3996" s="31"/>
      <c r="C3996" s="31"/>
      <c r="D3996" s="31"/>
      <c r="E3996" s="17"/>
      <c r="F3996" s="14"/>
    </row>
    <row r="3997" spans="1:6" ht="12.75">
      <c r="A3997" s="17" t="s">
        <v>1604</v>
      </c>
      <c r="B3997" s="31">
        <v>99074500</v>
      </c>
      <c r="C3997" s="31"/>
      <c r="D3997" s="31">
        <v>55080625</v>
      </c>
      <c r="E3997" s="17"/>
      <c r="F3997" s="14">
        <f>SUM(D3997/B3997)</f>
        <v>0.5559515818903956</v>
      </c>
    </row>
    <row r="3998" spans="1:6" ht="12.75">
      <c r="A3998" s="40" t="s">
        <v>2895</v>
      </c>
      <c r="B3998" s="31"/>
      <c r="C3998" s="31"/>
      <c r="D3998" s="31"/>
      <c r="E3998" s="17"/>
      <c r="F3998" s="14"/>
    </row>
    <row r="3999" spans="1:6" ht="12.75">
      <c r="A3999" s="17" t="s">
        <v>1605</v>
      </c>
      <c r="B3999" s="31">
        <v>15019700</v>
      </c>
      <c r="C3999" s="31"/>
      <c r="D3999" s="31">
        <v>6904030</v>
      </c>
      <c r="E3999" s="17"/>
      <c r="F3999" s="14">
        <f>SUM(D3999/B3999)</f>
        <v>0.45966497333502</v>
      </c>
    </row>
    <row r="4000" spans="1:6" ht="12.75">
      <c r="A4000" s="40" t="s">
        <v>2898</v>
      </c>
      <c r="B4000" s="31"/>
      <c r="C4000" s="31"/>
      <c r="D4000" s="31"/>
      <c r="E4000" s="17"/>
      <c r="F4000" s="14"/>
    </row>
    <row r="4001" spans="1:6" ht="12.75">
      <c r="A4001" s="8" t="s">
        <v>1606</v>
      </c>
      <c r="B4001" s="37">
        <f>SUM(B4002:B4004)</f>
        <v>150529100</v>
      </c>
      <c r="C4001" s="37"/>
      <c r="D4001" s="37">
        <f>SUM(D4002:D4004)</f>
        <v>192082200</v>
      </c>
      <c r="E4001" s="37"/>
      <c r="F4001" s="10">
        <f>SUM(D4001/B4001)</f>
        <v>1.2760469570335569</v>
      </c>
    </row>
    <row r="4002" spans="1:6" ht="12.75">
      <c r="A4002" s="17" t="s">
        <v>1607</v>
      </c>
      <c r="B4002" s="31">
        <v>7504700</v>
      </c>
      <c r="C4002" s="31"/>
      <c r="D4002" s="31">
        <v>10191760</v>
      </c>
      <c r="E4002" s="17"/>
      <c r="F4002" s="14">
        <f>SUM(D4002/B4002)</f>
        <v>1.3580502884858823</v>
      </c>
    </row>
    <row r="4003" spans="1:6" ht="12.75">
      <c r="A4003" s="17" t="s">
        <v>458</v>
      </c>
      <c r="B4003" s="31">
        <v>21528100</v>
      </c>
      <c r="C4003" s="31"/>
      <c r="D4003" s="31">
        <v>27566180</v>
      </c>
      <c r="E4003" s="17"/>
      <c r="F4003" s="14">
        <f>SUM(D4003/B4003)</f>
        <v>1.280474356770918</v>
      </c>
    </row>
    <row r="4004" spans="1:6" ht="12.75">
      <c r="A4004" s="17" t="s">
        <v>2920</v>
      </c>
      <c r="B4004" s="31">
        <v>121496300</v>
      </c>
      <c r="C4004" s="31"/>
      <c r="D4004" s="31">
        <v>154324260</v>
      </c>
      <c r="E4004" s="17"/>
      <c r="F4004" s="14">
        <f>SUM(D4004/B4004)</f>
        <v>1.2701971994208878</v>
      </c>
    </row>
    <row r="4005" spans="1:6" ht="14.25" customHeight="1">
      <c r="A4005" s="17"/>
      <c r="B4005" s="31"/>
      <c r="C4005" s="31"/>
      <c r="D4005" s="31"/>
      <c r="E4005" s="17"/>
      <c r="F4005" s="14"/>
    </row>
    <row r="4006" spans="1:6" ht="15.75">
      <c r="A4006" s="23" t="s">
        <v>2567</v>
      </c>
      <c r="B4006" s="37">
        <f>+B3961+B3965+B3978+B3984+B4001</f>
        <v>1376339300</v>
      </c>
      <c r="C4006" s="37"/>
      <c r="D4006" s="37">
        <f>+D3961+D3965+D3978+D3984+D4001</f>
        <v>1566154350</v>
      </c>
      <c r="E4006" s="37"/>
      <c r="F4006" s="10">
        <f>SUM(D4006/B4006)</f>
        <v>1.137912976836453</v>
      </c>
    </row>
    <row r="4007" spans="1:6" ht="12" customHeight="1">
      <c r="A4007" s="17"/>
      <c r="B4007" s="17"/>
      <c r="C4007" s="17"/>
      <c r="D4007" s="17"/>
      <c r="E4007" s="17"/>
      <c r="F4007" s="14"/>
    </row>
    <row r="4008" spans="1:5" ht="12.75">
      <c r="A4008" s="17" t="s">
        <v>2975</v>
      </c>
      <c r="B4008" s="17" t="s">
        <v>939</v>
      </c>
      <c r="C4008" s="17"/>
      <c r="D4008" s="17"/>
      <c r="E4008" s="38" t="s">
        <v>940</v>
      </c>
    </row>
    <row r="4009" spans="1:5" ht="12.75">
      <c r="A4009" s="17" t="s">
        <v>2976</v>
      </c>
      <c r="B4009" s="17" t="s">
        <v>2980</v>
      </c>
      <c r="C4009" s="17"/>
      <c r="D4009" s="17"/>
      <c r="E4009" s="38"/>
    </row>
    <row r="4010" spans="1:5" ht="12.75">
      <c r="A4010" s="17" t="s">
        <v>2977</v>
      </c>
      <c r="B4010" s="17" t="s">
        <v>2980</v>
      </c>
      <c r="C4010" s="17"/>
      <c r="D4010" s="17"/>
      <c r="E4010" s="38"/>
    </row>
    <row r="4011" spans="1:5" ht="12.75">
      <c r="A4011" s="17" t="s">
        <v>2978</v>
      </c>
      <c r="B4011" s="17" t="s">
        <v>2981</v>
      </c>
      <c r="C4011" s="17"/>
      <c r="D4011" s="17" t="s">
        <v>2983</v>
      </c>
      <c r="E4011" s="38"/>
    </row>
    <row r="4012" spans="1:5" ht="12.75">
      <c r="A4012" s="17" t="s">
        <v>2979</v>
      </c>
      <c r="B4012" s="17" t="s">
        <v>2882</v>
      </c>
      <c r="C4012" s="17"/>
      <c r="D4012" s="17" t="s">
        <v>2982</v>
      </c>
      <c r="E4012" s="38"/>
    </row>
    <row r="4013" spans="1:6" ht="12.75">
      <c r="A4013" s="46" t="s">
        <v>723</v>
      </c>
      <c r="B4013" s="47"/>
      <c r="C4013" s="47"/>
      <c r="D4013" s="47"/>
      <c r="E4013" s="47"/>
      <c r="F4013" s="48"/>
    </row>
    <row r="4014" spans="1:6" ht="12.75">
      <c r="A4014" s="49"/>
      <c r="B4014" s="11"/>
      <c r="C4014" s="11"/>
      <c r="D4014" s="11"/>
      <c r="E4014" s="11"/>
      <c r="F4014" s="45"/>
    </row>
    <row r="4015" spans="1:6" ht="12.75">
      <c r="A4015" s="20" t="s">
        <v>1448</v>
      </c>
      <c r="B4015" s="5">
        <v>2002</v>
      </c>
      <c r="C4015" s="5" t="s">
        <v>1449</v>
      </c>
      <c r="D4015" s="5">
        <v>2002</v>
      </c>
      <c r="E4015" s="20"/>
      <c r="F4015" s="50"/>
    </row>
    <row r="4016" spans="1:6" ht="13.5" thickBot="1">
      <c r="A4016" s="51" t="s">
        <v>1450</v>
      </c>
      <c r="B4016" s="52" t="s">
        <v>1451</v>
      </c>
      <c r="C4016" s="51"/>
      <c r="D4016" s="51" t="s">
        <v>1452</v>
      </c>
      <c r="E4016" s="51"/>
      <c r="F4016" s="53" t="s">
        <v>1453</v>
      </c>
    </row>
    <row r="4017" spans="1:6" ht="12.75">
      <c r="A4017" s="11"/>
      <c r="B4017" s="13"/>
      <c r="C4017" s="13"/>
      <c r="D4017" s="13"/>
      <c r="E4017" s="11"/>
      <c r="F4017" s="45"/>
    </row>
    <row r="4018" spans="1:6" ht="12.75">
      <c r="A4018" s="8" t="s">
        <v>724</v>
      </c>
      <c r="B4018" s="37">
        <f>SUM(B4019:B4042)</f>
        <v>982816500</v>
      </c>
      <c r="C4018" s="37"/>
      <c r="D4018" s="37">
        <f>SUM(D4019:D4042)</f>
        <v>435909332</v>
      </c>
      <c r="E4018" s="37"/>
      <c r="F4018" s="10">
        <f aca="true" t="shared" si="135" ref="F4018:F4042">SUM(D4018/B4018)</f>
        <v>0.4435307425139891</v>
      </c>
    </row>
    <row r="4019" spans="1:6" ht="12.75">
      <c r="A4019" s="17" t="s">
        <v>725</v>
      </c>
      <c r="B4019" s="31">
        <v>2131200</v>
      </c>
      <c r="C4019" s="31"/>
      <c r="D4019" s="31">
        <v>1075888</v>
      </c>
      <c r="E4019" s="17"/>
      <c r="F4019" s="14">
        <f t="shared" si="135"/>
        <v>0.5048273273273274</v>
      </c>
    </row>
    <row r="4020" spans="1:6" ht="12.75">
      <c r="A4020" s="17" t="s">
        <v>726</v>
      </c>
      <c r="B4020" s="31">
        <v>41675400</v>
      </c>
      <c r="C4020" s="31"/>
      <c r="D4020" s="31">
        <v>18274781</v>
      </c>
      <c r="E4020" s="17"/>
      <c r="F4020" s="14">
        <f t="shared" si="135"/>
        <v>0.4385028338060343</v>
      </c>
    </row>
    <row r="4021" spans="1:6" ht="12.75">
      <c r="A4021" s="17" t="s">
        <v>727</v>
      </c>
      <c r="B4021" s="31">
        <v>8210500</v>
      </c>
      <c r="C4021" s="31"/>
      <c r="D4021" s="31">
        <v>2937777</v>
      </c>
      <c r="E4021" s="17"/>
      <c r="F4021" s="14">
        <f t="shared" si="135"/>
        <v>0.35780731989525605</v>
      </c>
    </row>
    <row r="4022" spans="1:6" ht="12.75">
      <c r="A4022" s="17" t="s">
        <v>728</v>
      </c>
      <c r="B4022" s="31">
        <v>7123600</v>
      </c>
      <c r="C4022" s="31"/>
      <c r="D4022" s="31">
        <v>3396287</v>
      </c>
      <c r="E4022" s="17"/>
      <c r="F4022" s="14">
        <f t="shared" si="135"/>
        <v>0.4767655398955584</v>
      </c>
    </row>
    <row r="4023" spans="1:6" ht="12.75">
      <c r="A4023" s="17" t="s">
        <v>729</v>
      </c>
      <c r="B4023" s="31">
        <v>123087600</v>
      </c>
      <c r="C4023" s="31"/>
      <c r="D4023" s="31">
        <v>50157910</v>
      </c>
      <c r="E4023" s="17"/>
      <c r="F4023" s="14">
        <f t="shared" si="135"/>
        <v>0.40749766832727263</v>
      </c>
    </row>
    <row r="4024" spans="1:6" ht="12.75">
      <c r="A4024" s="17" t="s">
        <v>659</v>
      </c>
      <c r="B4024" s="31">
        <v>18696800</v>
      </c>
      <c r="C4024" s="31"/>
      <c r="D4024" s="31">
        <v>7111626</v>
      </c>
      <c r="E4024" s="17"/>
      <c r="F4024" s="14">
        <f t="shared" si="135"/>
        <v>0.38036594497454107</v>
      </c>
    </row>
    <row r="4025" spans="1:6" ht="12.75">
      <c r="A4025" s="17" t="s">
        <v>527</v>
      </c>
      <c r="B4025" s="31">
        <v>17737500</v>
      </c>
      <c r="C4025" s="31"/>
      <c r="D4025" s="31">
        <v>7776137</v>
      </c>
      <c r="E4025" s="17"/>
      <c r="F4025" s="14">
        <f t="shared" si="135"/>
        <v>0.4384009584214235</v>
      </c>
    </row>
    <row r="4026" spans="1:6" ht="12.75">
      <c r="A4026" s="17" t="s">
        <v>2482</v>
      </c>
      <c r="B4026" s="31">
        <v>20989600</v>
      </c>
      <c r="C4026" s="31"/>
      <c r="D4026" s="31">
        <v>7763932</v>
      </c>
      <c r="E4026" s="17"/>
      <c r="F4026" s="14">
        <f t="shared" si="135"/>
        <v>0.3698942333346038</v>
      </c>
    </row>
    <row r="4027" spans="1:6" ht="12.75">
      <c r="A4027" s="17" t="s">
        <v>2550</v>
      </c>
      <c r="B4027" s="31">
        <v>26058700</v>
      </c>
      <c r="C4027" s="31"/>
      <c r="D4027" s="31">
        <v>11002861</v>
      </c>
      <c r="E4027" s="17"/>
      <c r="F4027" s="14">
        <f t="shared" si="135"/>
        <v>0.42223368778949066</v>
      </c>
    </row>
    <row r="4028" spans="1:6" ht="12.75">
      <c r="A4028" s="17" t="s">
        <v>730</v>
      </c>
      <c r="B4028" s="31">
        <v>20804700</v>
      </c>
      <c r="C4028" s="31"/>
      <c r="D4028" s="31">
        <v>9874222</v>
      </c>
      <c r="E4028" s="17"/>
      <c r="F4028" s="14">
        <f t="shared" si="135"/>
        <v>0.4746149668103842</v>
      </c>
    </row>
    <row r="4029" spans="1:6" ht="12.75">
      <c r="A4029" s="17" t="s">
        <v>731</v>
      </c>
      <c r="B4029" s="31">
        <v>66280400</v>
      </c>
      <c r="C4029" s="31"/>
      <c r="D4029" s="31">
        <v>28464870</v>
      </c>
      <c r="E4029" s="17"/>
      <c r="F4029" s="14">
        <f t="shared" si="135"/>
        <v>0.42946134905643296</v>
      </c>
    </row>
    <row r="4030" spans="1:6" ht="12.75">
      <c r="A4030" s="17" t="s">
        <v>820</v>
      </c>
      <c r="B4030" s="31">
        <v>16582900</v>
      </c>
      <c r="C4030" s="31"/>
      <c r="D4030" s="31">
        <v>7181780</v>
      </c>
      <c r="E4030" s="17"/>
      <c r="F4030" s="14">
        <f t="shared" si="135"/>
        <v>0.43308347755820753</v>
      </c>
    </row>
    <row r="4031" spans="1:6" ht="12.75">
      <c r="A4031" s="17" t="s">
        <v>732</v>
      </c>
      <c r="B4031" s="31">
        <v>34468600</v>
      </c>
      <c r="C4031" s="31"/>
      <c r="D4031" s="31">
        <v>16061576</v>
      </c>
      <c r="E4031" s="17"/>
      <c r="F4031" s="14">
        <f t="shared" si="135"/>
        <v>0.4659770341702303</v>
      </c>
    </row>
    <row r="4032" spans="1:6" ht="12.75">
      <c r="A4032" s="17" t="s">
        <v>2201</v>
      </c>
      <c r="B4032" s="31">
        <v>74920400</v>
      </c>
      <c r="C4032" s="31"/>
      <c r="D4032" s="31">
        <v>33396705</v>
      </c>
      <c r="E4032" s="17"/>
      <c r="F4032" s="14">
        <f t="shared" si="135"/>
        <v>0.4457625026027624</v>
      </c>
    </row>
    <row r="4033" spans="1:6" ht="12.75">
      <c r="A4033" s="17" t="s">
        <v>733</v>
      </c>
      <c r="B4033" s="31">
        <v>32394000</v>
      </c>
      <c r="C4033" s="31"/>
      <c r="D4033" s="31">
        <v>13804000</v>
      </c>
      <c r="E4033" s="17"/>
      <c r="F4033" s="14">
        <f t="shared" si="135"/>
        <v>0.4261282953633389</v>
      </c>
    </row>
    <row r="4034" spans="1:6" ht="12.75">
      <c r="A4034" s="17" t="s">
        <v>1628</v>
      </c>
      <c r="B4034" s="31">
        <v>81685300</v>
      </c>
      <c r="C4034" s="31"/>
      <c r="D4034" s="31">
        <v>36806586</v>
      </c>
      <c r="E4034" s="17"/>
      <c r="F4034" s="14">
        <f t="shared" si="135"/>
        <v>0.45059008169156506</v>
      </c>
    </row>
    <row r="4035" spans="1:6" ht="12.75">
      <c r="A4035" s="17" t="s">
        <v>1629</v>
      </c>
      <c r="B4035" s="31">
        <v>39669600</v>
      </c>
      <c r="C4035" s="31"/>
      <c r="D4035" s="31">
        <v>18019848</v>
      </c>
      <c r="E4035" s="17"/>
      <c r="F4035" s="14">
        <f t="shared" si="135"/>
        <v>0.45424829088269103</v>
      </c>
    </row>
    <row r="4036" spans="1:6" ht="12.75">
      <c r="A4036" s="17" t="s">
        <v>1630</v>
      </c>
      <c r="B4036" s="31">
        <v>12471500</v>
      </c>
      <c r="C4036" s="31"/>
      <c r="D4036" s="31">
        <v>5357561</v>
      </c>
      <c r="E4036" s="17"/>
      <c r="F4036" s="14">
        <f t="shared" si="135"/>
        <v>0.4295843322775929</v>
      </c>
    </row>
    <row r="4037" spans="1:6" ht="12.75">
      <c r="A4037" s="17" t="s">
        <v>2731</v>
      </c>
      <c r="B4037" s="31">
        <v>30846900</v>
      </c>
      <c r="C4037" s="31"/>
      <c r="D4037" s="31">
        <v>12690618</v>
      </c>
      <c r="E4037" s="17"/>
      <c r="F4037" s="14">
        <f t="shared" si="135"/>
        <v>0.41140659191037027</v>
      </c>
    </row>
    <row r="4038" spans="1:6" ht="12.75">
      <c r="A4038" s="17" t="s">
        <v>1631</v>
      </c>
      <c r="B4038" s="31">
        <v>12427200</v>
      </c>
      <c r="C4038" s="31"/>
      <c r="D4038" s="31">
        <v>5162036</v>
      </c>
      <c r="E4038" s="17"/>
      <c r="F4038" s="14">
        <f t="shared" si="135"/>
        <v>0.41538206514741854</v>
      </c>
    </row>
    <row r="4039" spans="1:6" ht="12.75">
      <c r="A4039" s="17" t="s">
        <v>1632</v>
      </c>
      <c r="B4039" s="31">
        <v>18514100</v>
      </c>
      <c r="C4039" s="31"/>
      <c r="D4039" s="31">
        <v>6771742</v>
      </c>
      <c r="E4039" s="17"/>
      <c r="F4039" s="14">
        <f t="shared" si="135"/>
        <v>0.36576133865540317</v>
      </c>
    </row>
    <row r="4040" spans="1:6" ht="12.75">
      <c r="A4040" s="17" t="s">
        <v>2522</v>
      </c>
      <c r="B4040" s="31">
        <v>231459400</v>
      </c>
      <c r="C4040" s="31"/>
      <c r="D4040" s="31">
        <v>112251628</v>
      </c>
      <c r="E4040" s="17"/>
      <c r="F4040" s="14">
        <f t="shared" si="135"/>
        <v>0.48497329553260743</v>
      </c>
    </row>
    <row r="4041" spans="1:6" ht="12.75">
      <c r="A4041" s="17" t="s">
        <v>98</v>
      </c>
      <c r="B4041" s="31">
        <v>10804900</v>
      </c>
      <c r="C4041" s="31"/>
      <c r="D4041" s="31">
        <v>4280853</v>
      </c>
      <c r="E4041" s="17"/>
      <c r="F4041" s="14">
        <f t="shared" si="135"/>
        <v>0.3961955224018732</v>
      </c>
    </row>
    <row r="4042" spans="1:6" ht="12.75">
      <c r="A4042" s="17" t="s">
        <v>2523</v>
      </c>
      <c r="B4042" s="31">
        <v>33775700</v>
      </c>
      <c r="C4042" s="31"/>
      <c r="D4042" s="31">
        <v>16288108</v>
      </c>
      <c r="E4042" s="17"/>
      <c r="F4042" s="14">
        <f t="shared" si="135"/>
        <v>0.48224338799788014</v>
      </c>
    </row>
    <row r="4043" spans="1:6" ht="12.75">
      <c r="A4043" s="17"/>
      <c r="B4043" s="31"/>
      <c r="C4043" s="31"/>
      <c r="D4043" s="31"/>
      <c r="E4043" s="17"/>
      <c r="F4043" s="14"/>
    </row>
    <row r="4044" spans="1:6" ht="12.75">
      <c r="A4044" s="17"/>
      <c r="B4044" s="17"/>
      <c r="C4044" s="17"/>
      <c r="D4044" s="17"/>
      <c r="E4044" s="17"/>
      <c r="F4044" s="14"/>
    </row>
    <row r="4045" spans="1:6" ht="15.75">
      <c r="A4045" s="23" t="s">
        <v>2567</v>
      </c>
      <c r="B4045" s="37">
        <f>SUM(B4018)</f>
        <v>982816500</v>
      </c>
      <c r="C4045" s="37"/>
      <c r="D4045" s="37">
        <f>SUM(D4018)</f>
        <v>435909332</v>
      </c>
      <c r="E4045" s="37"/>
      <c r="F4045" s="10">
        <f>SUM(D4045/B4045)</f>
        <v>0.4435307425139891</v>
      </c>
    </row>
    <row r="4046" spans="1:6" ht="12.75">
      <c r="A4046" s="17"/>
      <c r="B4046" s="17"/>
      <c r="C4046" s="17"/>
      <c r="D4046" s="17"/>
      <c r="E4046" s="17"/>
      <c r="F4046" s="14"/>
    </row>
    <row r="4048" spans="1:5" ht="12.75">
      <c r="A4048" s="17" t="s">
        <v>2524</v>
      </c>
      <c r="B4048" s="17" t="s">
        <v>1878</v>
      </c>
      <c r="C4048" s="17"/>
      <c r="D4048" s="17"/>
      <c r="E4048" s="38" t="s">
        <v>1876</v>
      </c>
    </row>
    <row r="4049" spans="1:5" ht="12.75">
      <c r="A4049" s="17" t="s">
        <v>2525</v>
      </c>
      <c r="B4049" s="17" t="s">
        <v>1878</v>
      </c>
      <c r="C4049" s="17"/>
      <c r="D4049" s="17"/>
      <c r="E4049" s="38" t="s">
        <v>1876</v>
      </c>
    </row>
    <row r="4050" spans="1:5" ht="12.75">
      <c r="A4050" s="17" t="s">
        <v>2526</v>
      </c>
      <c r="B4050" s="17" t="s">
        <v>1885</v>
      </c>
      <c r="C4050" s="17"/>
      <c r="D4050" s="17"/>
      <c r="E4050" s="38" t="s">
        <v>1886</v>
      </c>
    </row>
    <row r="4052" spans="1:6" ht="12.75">
      <c r="A4052" s="46" t="s">
        <v>2527</v>
      </c>
      <c r="B4052" s="47"/>
      <c r="C4052" s="47"/>
      <c r="D4052" s="47"/>
      <c r="E4052" s="47"/>
      <c r="F4052" s="48"/>
    </row>
    <row r="4053" spans="1:6" ht="12.75">
      <c r="A4053" s="49"/>
      <c r="B4053" s="11"/>
      <c r="C4053" s="11"/>
      <c r="D4053" s="11"/>
      <c r="E4053" s="11"/>
      <c r="F4053" s="45"/>
    </row>
    <row r="4054" spans="1:6" ht="12.75">
      <c r="A4054" s="20" t="s">
        <v>1448</v>
      </c>
      <c r="B4054" s="5">
        <v>2002</v>
      </c>
      <c r="C4054" s="5" t="s">
        <v>1449</v>
      </c>
      <c r="D4054" s="5">
        <v>2002</v>
      </c>
      <c r="E4054" s="20"/>
      <c r="F4054" s="50"/>
    </row>
    <row r="4055" spans="1:6" ht="13.5" thickBot="1">
      <c r="A4055" s="51" t="s">
        <v>1450</v>
      </c>
      <c r="B4055" s="52" t="s">
        <v>1451</v>
      </c>
      <c r="C4055" s="51"/>
      <c r="D4055" s="51" t="s">
        <v>1452</v>
      </c>
      <c r="E4055" s="51"/>
      <c r="F4055" s="53" t="s">
        <v>1453</v>
      </c>
    </row>
    <row r="4056" spans="1:6" ht="12.75">
      <c r="A4056" s="11"/>
      <c r="B4056" s="13"/>
      <c r="C4056" s="13"/>
      <c r="D4056" s="13"/>
      <c r="E4056" s="11"/>
      <c r="F4056" s="45"/>
    </row>
    <row r="4057" spans="1:6" ht="12.75">
      <c r="A4057" s="8" t="s">
        <v>2528</v>
      </c>
      <c r="B4057" s="37">
        <f>SUM(B4058:B4061)</f>
        <v>106159500</v>
      </c>
      <c r="C4057" s="37"/>
      <c r="D4057" s="37">
        <f>SUM(D4058:D4061)</f>
        <v>20197520</v>
      </c>
      <c r="E4057" s="37"/>
      <c r="F4057" s="10">
        <f aca="true" t="shared" si="136" ref="F4057:F4103">SUM(D4057/B4057)</f>
        <v>0.19025635953447406</v>
      </c>
    </row>
    <row r="4058" spans="1:6" ht="12.75">
      <c r="A4058" s="17" t="s">
        <v>2529</v>
      </c>
      <c r="B4058" s="31">
        <v>36763400</v>
      </c>
      <c r="C4058" s="31"/>
      <c r="D4058" s="31">
        <v>7542714</v>
      </c>
      <c r="E4058" s="17"/>
      <c r="F4058" s="14">
        <f t="shared" si="136"/>
        <v>0.2051691084067306</v>
      </c>
    </row>
    <row r="4059" spans="1:6" ht="12.75">
      <c r="A4059" s="17" t="s">
        <v>990</v>
      </c>
      <c r="B4059" s="31">
        <v>28552600</v>
      </c>
      <c r="C4059" s="31"/>
      <c r="D4059" s="31">
        <v>4624982</v>
      </c>
      <c r="E4059" s="17"/>
      <c r="F4059" s="14">
        <f t="shared" si="136"/>
        <v>0.16198111555515085</v>
      </c>
    </row>
    <row r="4060" spans="1:6" ht="12.75">
      <c r="A4060" s="17" t="s">
        <v>991</v>
      </c>
      <c r="B4060" s="31">
        <v>37910900</v>
      </c>
      <c r="C4060" s="31"/>
      <c r="D4060" s="31">
        <v>7459552</v>
      </c>
      <c r="E4060" s="17"/>
      <c r="F4060" s="14">
        <f t="shared" si="136"/>
        <v>0.1967653629958666</v>
      </c>
    </row>
    <row r="4061" spans="1:6" ht="12.75">
      <c r="A4061" s="17" t="s">
        <v>2530</v>
      </c>
      <c r="B4061" s="31">
        <v>2932600</v>
      </c>
      <c r="C4061" s="31"/>
      <c r="D4061" s="31">
        <v>570272</v>
      </c>
      <c r="E4061" s="17"/>
      <c r="F4061" s="14">
        <f t="shared" si="136"/>
        <v>0.19445952397190205</v>
      </c>
    </row>
    <row r="4062" spans="1:6" ht="12.75">
      <c r="A4062" s="8" t="s">
        <v>2531</v>
      </c>
      <c r="B4062" s="37">
        <f>SUM(B4063:B4067)</f>
        <v>216896900</v>
      </c>
      <c r="C4062" s="37"/>
      <c r="D4062" s="37">
        <f>SUM(D4063:D4067)</f>
        <v>40877032</v>
      </c>
      <c r="E4062" s="37"/>
      <c r="F4062" s="10">
        <f t="shared" si="136"/>
        <v>0.18846296097362386</v>
      </c>
    </row>
    <row r="4063" spans="1:6" ht="12.75">
      <c r="A4063" s="17" t="s">
        <v>2532</v>
      </c>
      <c r="B4063" s="31">
        <v>47033200</v>
      </c>
      <c r="C4063" s="31"/>
      <c r="D4063" s="31">
        <v>10637308</v>
      </c>
      <c r="E4063" s="17"/>
      <c r="F4063" s="14">
        <f t="shared" si="136"/>
        <v>0.22616594235561263</v>
      </c>
    </row>
    <row r="4064" spans="1:6" ht="12.75">
      <c r="A4064" s="17" t="s">
        <v>2533</v>
      </c>
      <c r="B4064" s="31">
        <v>9591200</v>
      </c>
      <c r="C4064" s="31"/>
      <c r="D4064" s="31">
        <v>1777674</v>
      </c>
      <c r="E4064" s="17"/>
      <c r="F4064" s="14">
        <f t="shared" si="136"/>
        <v>0.18534427391775796</v>
      </c>
    </row>
    <row r="4065" spans="1:6" ht="12.75">
      <c r="A4065" s="17" t="s">
        <v>2534</v>
      </c>
      <c r="B4065" s="31">
        <v>12951300</v>
      </c>
      <c r="C4065" s="31"/>
      <c r="D4065" s="31">
        <v>2902383</v>
      </c>
      <c r="E4065" s="17"/>
      <c r="F4065" s="14">
        <f t="shared" si="136"/>
        <v>0.22409974288295384</v>
      </c>
    </row>
    <row r="4066" spans="1:6" ht="12.75">
      <c r="A4066" s="17" t="s">
        <v>2535</v>
      </c>
      <c r="B4066" s="31">
        <v>53599400</v>
      </c>
      <c r="C4066" s="31"/>
      <c r="D4066" s="31">
        <v>9057041</v>
      </c>
      <c r="E4066" s="17"/>
      <c r="F4066" s="14">
        <f t="shared" si="136"/>
        <v>0.16897653705078788</v>
      </c>
    </row>
    <row r="4067" spans="1:6" ht="12.75">
      <c r="A4067" s="17" t="s">
        <v>1410</v>
      </c>
      <c r="B4067" s="31">
        <v>93721800</v>
      </c>
      <c r="C4067" s="31"/>
      <c r="D4067" s="31">
        <v>16502626</v>
      </c>
      <c r="E4067" s="17"/>
      <c r="F4067" s="14">
        <f t="shared" si="136"/>
        <v>0.17608097582419457</v>
      </c>
    </row>
    <row r="4068" spans="1:6" ht="12.75">
      <c r="A4068" s="8" t="s">
        <v>2536</v>
      </c>
      <c r="B4068" s="37">
        <f>SUM(B4069:B4074)</f>
        <v>167765900</v>
      </c>
      <c r="C4068" s="37"/>
      <c r="D4068" s="37">
        <f>SUM(D4069:D4074)</f>
        <v>32966253</v>
      </c>
      <c r="E4068" s="37"/>
      <c r="F4068" s="10">
        <f t="shared" si="136"/>
        <v>0.19650151192822857</v>
      </c>
    </row>
    <row r="4069" spans="1:6" ht="12.75">
      <c r="A4069" s="17" t="s">
        <v>2537</v>
      </c>
      <c r="B4069" s="31">
        <v>10151200</v>
      </c>
      <c r="C4069" s="31"/>
      <c r="D4069" s="31">
        <v>1684058</v>
      </c>
      <c r="E4069" s="17"/>
      <c r="F4069" s="14">
        <f t="shared" si="136"/>
        <v>0.1658974308456143</v>
      </c>
    </row>
    <row r="4070" spans="1:6" ht="12.75">
      <c r="A4070" s="17" t="s">
        <v>1601</v>
      </c>
      <c r="B4070" s="31">
        <v>71155400</v>
      </c>
      <c r="C4070" s="31"/>
      <c r="D4070" s="31">
        <v>14259865</v>
      </c>
      <c r="E4070" s="17"/>
      <c r="F4070" s="14">
        <f t="shared" si="136"/>
        <v>0.2004045371117301</v>
      </c>
    </row>
    <row r="4071" spans="1:6" ht="12.75">
      <c r="A4071" s="17" t="s">
        <v>2538</v>
      </c>
      <c r="B4071" s="31">
        <v>16833000</v>
      </c>
      <c r="C4071" s="31"/>
      <c r="D4071" s="31">
        <v>3064058</v>
      </c>
      <c r="E4071" s="17"/>
      <c r="F4071" s="14">
        <f t="shared" si="136"/>
        <v>0.18202685201687163</v>
      </c>
    </row>
    <row r="4072" spans="1:6" ht="12.75">
      <c r="A4072" s="17" t="s">
        <v>2539</v>
      </c>
      <c r="B4072" s="31">
        <v>34075600</v>
      </c>
      <c r="C4072" s="31"/>
      <c r="D4072" s="31">
        <v>7191416</v>
      </c>
      <c r="E4072" s="17"/>
      <c r="F4072" s="14">
        <f t="shared" si="136"/>
        <v>0.2110429750319877</v>
      </c>
    </row>
    <row r="4073" spans="1:6" ht="12.75">
      <c r="A4073" s="17" t="s">
        <v>2540</v>
      </c>
      <c r="B4073" s="31">
        <v>5465800</v>
      </c>
      <c r="C4073" s="31"/>
      <c r="D4073" s="31">
        <v>1418429</v>
      </c>
      <c r="E4073" s="17"/>
      <c r="F4073" s="14">
        <f t="shared" si="136"/>
        <v>0.25950986131947745</v>
      </c>
    </row>
    <row r="4074" spans="1:6" ht="12.75">
      <c r="A4074" s="17" t="s">
        <v>2541</v>
      </c>
      <c r="B4074" s="31">
        <v>30084900</v>
      </c>
      <c r="C4074" s="31"/>
      <c r="D4074" s="31">
        <v>5348427</v>
      </c>
      <c r="E4074" s="17"/>
      <c r="F4074" s="14">
        <f t="shared" si="136"/>
        <v>0.17777778885753318</v>
      </c>
    </row>
    <row r="4075" spans="1:6" ht="12.75">
      <c r="A4075" s="8" t="s">
        <v>2542</v>
      </c>
      <c r="B4075" s="37">
        <f>SUM(B4076:B4079)</f>
        <v>239512000</v>
      </c>
      <c r="C4075" s="37"/>
      <c r="D4075" s="37">
        <f>SUM(D4076:D4079)</f>
        <v>45345433</v>
      </c>
      <c r="E4075" s="37"/>
      <c r="F4075" s="10">
        <f t="shared" si="136"/>
        <v>0.189324263502455</v>
      </c>
    </row>
    <row r="4076" spans="1:6" ht="12.75">
      <c r="A4076" s="17" t="s">
        <v>2543</v>
      </c>
      <c r="B4076" s="31">
        <v>29541600</v>
      </c>
      <c r="C4076" s="31"/>
      <c r="D4076" s="31">
        <v>6343428</v>
      </c>
      <c r="E4076" s="17"/>
      <c r="F4076" s="14">
        <f t="shared" si="136"/>
        <v>0.2147286538305305</v>
      </c>
    </row>
    <row r="4077" spans="1:6" ht="12.75">
      <c r="A4077" s="17" t="s">
        <v>2698</v>
      </c>
      <c r="B4077" s="31">
        <v>76844200</v>
      </c>
      <c r="C4077" s="31"/>
      <c r="D4077" s="31">
        <v>14822310</v>
      </c>
      <c r="E4077" s="17"/>
      <c r="F4077" s="14">
        <f t="shared" si="136"/>
        <v>0.1928878171677238</v>
      </c>
    </row>
    <row r="4078" spans="1:6" ht="12.75">
      <c r="A4078" s="17" t="s">
        <v>2846</v>
      </c>
      <c r="B4078" s="31">
        <v>30623100</v>
      </c>
      <c r="C4078" s="31"/>
      <c r="D4078" s="31">
        <v>5965988</v>
      </c>
      <c r="E4078" s="17"/>
      <c r="F4078" s="14">
        <f t="shared" si="136"/>
        <v>0.1948198582116115</v>
      </c>
    </row>
    <row r="4079" spans="1:6" ht="12.75">
      <c r="A4079" s="17" t="s">
        <v>2544</v>
      </c>
      <c r="B4079" s="31">
        <v>102503100</v>
      </c>
      <c r="C4079" s="31"/>
      <c r="D4079" s="31">
        <v>18213707</v>
      </c>
      <c r="E4079" s="17"/>
      <c r="F4079" s="14">
        <f t="shared" si="136"/>
        <v>0.17768932842031118</v>
      </c>
    </row>
    <row r="4080" spans="1:6" ht="12.75">
      <c r="A4080" s="8" t="s">
        <v>2545</v>
      </c>
      <c r="B4080" s="37">
        <f>SUM(B4081:B4088)</f>
        <v>160950300</v>
      </c>
      <c r="C4080" s="37"/>
      <c r="D4080" s="37">
        <f>SUM(D4081:D4088)</f>
        <v>33591449</v>
      </c>
      <c r="E4080" s="37"/>
      <c r="F4080" s="10">
        <f t="shared" si="136"/>
        <v>0.2087069673060566</v>
      </c>
    </row>
    <row r="4081" spans="1:6" ht="12.75">
      <c r="A4081" s="17" t="s">
        <v>2546</v>
      </c>
      <c r="B4081" s="31">
        <v>12129000</v>
      </c>
      <c r="C4081" s="31"/>
      <c r="D4081" s="31">
        <v>2518948</v>
      </c>
      <c r="E4081" s="17"/>
      <c r="F4081" s="14">
        <f t="shared" si="136"/>
        <v>0.20767977574408442</v>
      </c>
    </row>
    <row r="4082" spans="1:6" ht="12.75">
      <c r="A4082" s="17" t="s">
        <v>2547</v>
      </c>
      <c r="B4082" s="31">
        <v>74293400</v>
      </c>
      <c r="C4082" s="31"/>
      <c r="D4082" s="31">
        <v>15633279</v>
      </c>
      <c r="E4082" s="17"/>
      <c r="F4082" s="14">
        <f t="shared" si="136"/>
        <v>0.21042621551847135</v>
      </c>
    </row>
    <row r="4083" spans="1:6" ht="12.75">
      <c r="A4083" s="17" t="s">
        <v>2548</v>
      </c>
      <c r="B4083" s="31">
        <v>1764200</v>
      </c>
      <c r="C4083" s="31"/>
      <c r="D4083" s="31">
        <v>354880</v>
      </c>
      <c r="E4083" s="17"/>
      <c r="F4083" s="14">
        <f t="shared" si="136"/>
        <v>0.20115633148169143</v>
      </c>
    </row>
    <row r="4084" spans="1:6" ht="12.75">
      <c r="A4084" s="17" t="s">
        <v>2549</v>
      </c>
      <c r="B4084" s="31">
        <v>4681600</v>
      </c>
      <c r="C4084" s="31"/>
      <c r="D4084" s="31">
        <v>945041</v>
      </c>
      <c r="E4084" s="17"/>
      <c r="F4084" s="14">
        <f t="shared" si="136"/>
        <v>0.20186282467532468</v>
      </c>
    </row>
    <row r="4085" spans="1:6" ht="12.75">
      <c r="A4085" s="17" t="s">
        <v>1650</v>
      </c>
      <c r="B4085" s="31">
        <v>12545500</v>
      </c>
      <c r="C4085" s="31"/>
      <c r="D4085" s="31">
        <v>2172651</v>
      </c>
      <c r="E4085" s="17"/>
      <c r="F4085" s="14">
        <f t="shared" si="136"/>
        <v>0.173181698617034</v>
      </c>
    </row>
    <row r="4086" spans="1:6" ht="12.75">
      <c r="A4086" s="17" t="s">
        <v>1651</v>
      </c>
      <c r="B4086" s="31">
        <v>13673900</v>
      </c>
      <c r="C4086" s="31"/>
      <c r="D4086" s="31">
        <v>2864775</v>
      </c>
      <c r="E4086" s="17"/>
      <c r="F4086" s="14">
        <f t="shared" si="136"/>
        <v>0.20950679762174654</v>
      </c>
    </row>
    <row r="4087" spans="1:6" ht="12.75">
      <c r="A4087" s="17" t="s">
        <v>2954</v>
      </c>
      <c r="B4087" s="31">
        <v>8344200</v>
      </c>
      <c r="C4087" s="31"/>
      <c r="D4087" s="31">
        <v>1942481</v>
      </c>
      <c r="E4087" s="17"/>
      <c r="F4087" s="14">
        <f t="shared" si="136"/>
        <v>0.2327941564200283</v>
      </c>
    </row>
    <row r="4088" spans="1:6" ht="12.75">
      <c r="A4088" s="17" t="s">
        <v>1652</v>
      </c>
      <c r="B4088" s="31">
        <v>33518500</v>
      </c>
      <c r="C4088" s="31"/>
      <c r="D4088" s="31">
        <v>7159394</v>
      </c>
      <c r="E4088" s="17"/>
      <c r="F4088" s="14">
        <f t="shared" si="136"/>
        <v>0.21359529811894923</v>
      </c>
    </row>
    <row r="4089" spans="1:6" ht="12.75">
      <c r="A4089" s="8" t="s">
        <v>1653</v>
      </c>
      <c r="B4089" s="37">
        <f>SUM(B4090:B4092)</f>
        <v>1094543300</v>
      </c>
      <c r="C4089" s="37"/>
      <c r="D4089" s="37">
        <f>SUM(D4090:D4092)</f>
        <v>229403180</v>
      </c>
      <c r="E4089" s="37"/>
      <c r="F4089" s="10">
        <f t="shared" si="136"/>
        <v>0.20958803548475424</v>
      </c>
    </row>
    <row r="4090" spans="1:6" ht="12.75">
      <c r="A4090" s="17" t="s">
        <v>1654</v>
      </c>
      <c r="B4090" s="31">
        <v>200556900</v>
      </c>
      <c r="C4090" s="31"/>
      <c r="D4090" s="31">
        <v>38333763</v>
      </c>
      <c r="E4090" s="17"/>
      <c r="F4090" s="14">
        <f t="shared" si="136"/>
        <v>0.19113659515080259</v>
      </c>
    </row>
    <row r="4091" spans="1:6" ht="12.75">
      <c r="A4091" s="17" t="s">
        <v>1655</v>
      </c>
      <c r="B4091" s="31">
        <v>402901800</v>
      </c>
      <c r="C4091" s="31"/>
      <c r="D4091" s="31">
        <v>85267441</v>
      </c>
      <c r="E4091" s="17"/>
      <c r="F4091" s="14">
        <f t="shared" si="136"/>
        <v>0.21163330866230928</v>
      </c>
    </row>
    <row r="4092" spans="1:6" ht="12.75">
      <c r="A4092" s="17" t="s">
        <v>1656</v>
      </c>
      <c r="B4092" s="31">
        <v>491084600</v>
      </c>
      <c r="C4092" s="31"/>
      <c r="D4092" s="31">
        <v>105801976</v>
      </c>
      <c r="E4092" s="17"/>
      <c r="F4092" s="14">
        <f t="shared" si="136"/>
        <v>0.21544551794130787</v>
      </c>
    </row>
    <row r="4093" spans="1:6" ht="12.75">
      <c r="A4093" s="8" t="s">
        <v>1657</v>
      </c>
      <c r="B4093" s="37">
        <f>SUM(B4094:B4100)</f>
        <v>264992500</v>
      </c>
      <c r="C4093" s="37"/>
      <c r="D4093" s="37">
        <f>SUM(D4094:D4100)</f>
        <v>56566832</v>
      </c>
      <c r="E4093" s="37"/>
      <c r="F4093" s="10">
        <f t="shared" si="136"/>
        <v>0.21346578488070417</v>
      </c>
    </row>
    <row r="4094" spans="1:6" ht="12.75">
      <c r="A4094" s="17" t="s">
        <v>1658</v>
      </c>
      <c r="B4094" s="31">
        <v>71469700</v>
      </c>
      <c r="C4094" s="31"/>
      <c r="D4094" s="31">
        <v>18012859</v>
      </c>
      <c r="E4094" s="17"/>
      <c r="F4094" s="14">
        <f t="shared" si="136"/>
        <v>0.25203490430210285</v>
      </c>
    </row>
    <row r="4095" spans="1:6" ht="12.75">
      <c r="A4095" s="17" t="s">
        <v>1659</v>
      </c>
      <c r="B4095" s="31">
        <v>6943400</v>
      </c>
      <c r="C4095" s="31"/>
      <c r="D4095" s="31">
        <v>1511081</v>
      </c>
      <c r="E4095" s="17"/>
      <c r="F4095" s="14">
        <f t="shared" si="136"/>
        <v>0.21762839531065473</v>
      </c>
    </row>
    <row r="4096" spans="1:6" ht="12.75">
      <c r="A4096" s="17" t="s">
        <v>851</v>
      </c>
      <c r="B4096" s="31">
        <v>111276800</v>
      </c>
      <c r="C4096" s="31"/>
      <c r="D4096" s="31">
        <v>20484111</v>
      </c>
      <c r="E4096" s="17"/>
      <c r="F4096" s="14">
        <f t="shared" si="136"/>
        <v>0.18408249518318284</v>
      </c>
    </row>
    <row r="4097" spans="1:6" ht="12.75">
      <c r="A4097" s="17" t="s">
        <v>852</v>
      </c>
      <c r="B4097" s="31">
        <v>18161900</v>
      </c>
      <c r="C4097" s="31"/>
      <c r="D4097" s="31">
        <v>4425766</v>
      </c>
      <c r="E4097" s="17"/>
      <c r="F4097" s="14">
        <f t="shared" si="136"/>
        <v>0.24368408591612112</v>
      </c>
    </row>
    <row r="4098" spans="1:6" ht="12.75">
      <c r="A4098" s="17" t="s">
        <v>853</v>
      </c>
      <c r="B4098" s="31">
        <v>43426900</v>
      </c>
      <c r="C4098" s="31"/>
      <c r="D4098" s="31">
        <v>9341770</v>
      </c>
      <c r="E4098" s="17"/>
      <c r="F4098" s="14">
        <f t="shared" si="136"/>
        <v>0.21511482514294136</v>
      </c>
    </row>
    <row r="4099" spans="1:6" ht="12.75">
      <c r="A4099" s="17" t="s">
        <v>854</v>
      </c>
      <c r="B4099" s="31">
        <v>7980800</v>
      </c>
      <c r="C4099" s="31"/>
      <c r="D4099" s="31">
        <v>1712314</v>
      </c>
      <c r="E4099" s="17"/>
      <c r="F4099" s="14">
        <f t="shared" si="136"/>
        <v>0.214554180032077</v>
      </c>
    </row>
    <row r="4100" spans="1:6" ht="12.75">
      <c r="A4100" s="17" t="s">
        <v>855</v>
      </c>
      <c r="B4100" s="31">
        <v>5733000</v>
      </c>
      <c r="C4100" s="31"/>
      <c r="D4100" s="31">
        <v>1078931</v>
      </c>
      <c r="E4100" s="17"/>
      <c r="F4100" s="14">
        <f t="shared" si="136"/>
        <v>0.1881965811965812</v>
      </c>
    </row>
    <row r="4101" spans="1:6" ht="12.75">
      <c r="A4101" s="8" t="s">
        <v>856</v>
      </c>
      <c r="B4101" s="37">
        <f>SUM(B4102:B4103)</f>
        <v>270565000</v>
      </c>
      <c r="C4101" s="37"/>
      <c r="D4101" s="37">
        <f>SUM(D4102:D4103)</f>
        <v>49789321</v>
      </c>
      <c r="E4101" s="37"/>
      <c r="F4101" s="10">
        <f t="shared" si="136"/>
        <v>0.18401981409273188</v>
      </c>
    </row>
    <row r="4102" spans="1:6" ht="12.75">
      <c r="A4102" s="17" t="s">
        <v>857</v>
      </c>
      <c r="B4102" s="31">
        <v>241330400</v>
      </c>
      <c r="C4102" s="31"/>
      <c r="D4102" s="31">
        <v>44253329</v>
      </c>
      <c r="E4102" s="17"/>
      <c r="F4102" s="14">
        <f t="shared" si="136"/>
        <v>0.18337237662557224</v>
      </c>
    </row>
    <row r="4103" spans="1:6" ht="12.75">
      <c r="A4103" s="17" t="s">
        <v>858</v>
      </c>
      <c r="B4103" s="31">
        <v>29234600</v>
      </c>
      <c r="C4103" s="31"/>
      <c r="D4103" s="31">
        <v>5535992</v>
      </c>
      <c r="E4103" s="17"/>
      <c r="F4103" s="14">
        <f t="shared" si="136"/>
        <v>0.18936438329924132</v>
      </c>
    </row>
    <row r="4105" spans="1:6" ht="12.75">
      <c r="A4105" s="17"/>
      <c r="B4105" s="17"/>
      <c r="C4105" s="17"/>
      <c r="D4105" s="17"/>
      <c r="E4105" s="17"/>
      <c r="F4105" s="33"/>
    </row>
    <row r="4106" spans="1:6" ht="12.75">
      <c r="A4106" s="46" t="s">
        <v>2527</v>
      </c>
      <c r="B4106" s="47"/>
      <c r="C4106" s="47"/>
      <c r="D4106" s="47"/>
      <c r="E4106" s="47"/>
      <c r="F4106" s="48"/>
    </row>
    <row r="4107" spans="1:6" ht="12.75">
      <c r="A4107" s="49"/>
      <c r="B4107" s="11"/>
      <c r="C4107" s="11"/>
      <c r="D4107" s="11"/>
      <c r="E4107" s="11"/>
      <c r="F4107" s="45"/>
    </row>
    <row r="4108" spans="1:6" ht="12.75">
      <c r="A4108" s="20" t="s">
        <v>1448</v>
      </c>
      <c r="B4108" s="5">
        <v>2002</v>
      </c>
      <c r="C4108" s="5" t="s">
        <v>1449</v>
      </c>
      <c r="D4108" s="5">
        <v>2002</v>
      </c>
      <c r="E4108" s="20"/>
      <c r="F4108" s="50"/>
    </row>
    <row r="4109" spans="1:6" ht="13.5" thickBot="1">
      <c r="A4109" s="51" t="s">
        <v>1450</v>
      </c>
      <c r="B4109" s="52" t="s">
        <v>1451</v>
      </c>
      <c r="C4109" s="51"/>
      <c r="D4109" s="51" t="s">
        <v>1452</v>
      </c>
      <c r="E4109" s="51"/>
      <c r="F4109" s="53" t="s">
        <v>1453</v>
      </c>
    </row>
    <row r="4110" spans="1:6" ht="12.75">
      <c r="A4110" s="11"/>
      <c r="B4110" s="13"/>
      <c r="C4110" s="13"/>
      <c r="D4110" s="13"/>
      <c r="E4110" s="11"/>
      <c r="F4110" s="45"/>
    </row>
    <row r="4111" spans="1:6" ht="12.75">
      <c r="A4111" s="8" t="s">
        <v>859</v>
      </c>
      <c r="B4111" s="37">
        <f>SUM(B4112:B4116)</f>
        <v>211801000</v>
      </c>
      <c r="C4111" s="37"/>
      <c r="D4111" s="37">
        <f>SUM(D4112:D4116)</f>
        <v>50369420</v>
      </c>
      <c r="E4111" s="37"/>
      <c r="F4111" s="10">
        <f aca="true" t="shared" si="137" ref="F4111:F4116">SUM(D4111/B4111)</f>
        <v>0.23781483562400554</v>
      </c>
    </row>
    <row r="4112" spans="1:6" ht="12.75">
      <c r="A4112" s="17" t="s">
        <v>860</v>
      </c>
      <c r="B4112" s="31">
        <v>33686000</v>
      </c>
      <c r="C4112" s="31"/>
      <c r="D4112" s="31">
        <v>6136518</v>
      </c>
      <c r="E4112" s="17"/>
      <c r="F4112" s="14">
        <f t="shared" si="137"/>
        <v>0.18216820043935167</v>
      </c>
    </row>
    <row r="4113" spans="1:6" ht="12.75">
      <c r="A4113" s="17" t="s">
        <v>861</v>
      </c>
      <c r="B4113" s="31">
        <v>17680000</v>
      </c>
      <c r="C4113" s="31"/>
      <c r="D4113" s="31">
        <v>3709759</v>
      </c>
      <c r="E4113" s="17"/>
      <c r="F4113" s="14">
        <f t="shared" si="137"/>
        <v>0.20982799773755656</v>
      </c>
    </row>
    <row r="4114" spans="1:6" ht="12.75">
      <c r="A4114" s="17" t="s">
        <v>1834</v>
      </c>
      <c r="B4114" s="31">
        <v>99090900</v>
      </c>
      <c r="C4114" s="31"/>
      <c r="D4114" s="31">
        <v>18293875</v>
      </c>
      <c r="E4114" s="17"/>
      <c r="F4114" s="14">
        <f t="shared" si="137"/>
        <v>0.1846171040933123</v>
      </c>
    </row>
    <row r="4115" spans="1:6" ht="12.75">
      <c r="A4115" s="17" t="s">
        <v>742</v>
      </c>
      <c r="B4115" s="31">
        <v>52753900</v>
      </c>
      <c r="C4115" s="31"/>
      <c r="D4115" s="31">
        <v>9938848</v>
      </c>
      <c r="E4115" s="17"/>
      <c r="F4115" s="14">
        <f t="shared" si="137"/>
        <v>0.18840025097670504</v>
      </c>
    </row>
    <row r="4116" spans="1:6" ht="12.75">
      <c r="A4116" s="17" t="s">
        <v>860</v>
      </c>
      <c r="B4116" s="31">
        <v>8590200</v>
      </c>
      <c r="C4116" s="31"/>
      <c r="D4116" s="31">
        <v>12290420</v>
      </c>
      <c r="E4116" s="17"/>
      <c r="F4116" s="14">
        <f t="shared" si="137"/>
        <v>1.4307489930385788</v>
      </c>
    </row>
    <row r="4117" spans="1:6" ht="12.75">
      <c r="A4117" s="40" t="s">
        <v>862</v>
      </c>
      <c r="B4117" s="31"/>
      <c r="C4117" s="31"/>
      <c r="D4117" s="37"/>
      <c r="E4117" s="17"/>
      <c r="F4117" s="14"/>
    </row>
    <row r="4118" spans="1:6" ht="12.75">
      <c r="A4118" s="8" t="s">
        <v>863</v>
      </c>
      <c r="B4118" s="37">
        <f>SUM(B4119:B4128)</f>
        <v>435419900</v>
      </c>
      <c r="C4118" s="37"/>
      <c r="D4118" s="37">
        <f>SUM(D4119:D4128)</f>
        <v>82694975</v>
      </c>
      <c r="E4118" s="37"/>
      <c r="F4118" s="10">
        <f aca="true" t="shared" si="138" ref="F4118:F4145">SUM(D4118/B4118)</f>
        <v>0.18992006336871603</v>
      </c>
    </row>
    <row r="4119" spans="1:6" ht="12.75">
      <c r="A4119" s="17" t="s">
        <v>864</v>
      </c>
      <c r="B4119" s="31">
        <v>16285800</v>
      </c>
      <c r="C4119" s="31"/>
      <c r="D4119" s="31">
        <v>3734136</v>
      </c>
      <c r="E4119" s="17"/>
      <c r="F4119" s="14">
        <f t="shared" si="138"/>
        <v>0.2292878458534429</v>
      </c>
    </row>
    <row r="4120" spans="1:6" ht="12.75">
      <c r="A4120" s="17" t="s">
        <v>2625</v>
      </c>
      <c r="B4120" s="31">
        <v>62279900</v>
      </c>
      <c r="C4120" s="31"/>
      <c r="D4120" s="31">
        <v>11048135</v>
      </c>
      <c r="E4120" s="17"/>
      <c r="F4120" s="14">
        <f t="shared" si="138"/>
        <v>0.17739487378753016</v>
      </c>
    </row>
    <row r="4121" spans="1:6" ht="12.75">
      <c r="A4121" s="17" t="s">
        <v>865</v>
      </c>
      <c r="B4121" s="31">
        <v>12580300</v>
      </c>
      <c r="C4121" s="31"/>
      <c r="D4121" s="31">
        <v>2669793</v>
      </c>
      <c r="E4121" s="17"/>
      <c r="F4121" s="14">
        <f t="shared" si="138"/>
        <v>0.21222013783455085</v>
      </c>
    </row>
    <row r="4122" spans="1:6" ht="12.75">
      <c r="A4122" s="17" t="s">
        <v>428</v>
      </c>
      <c r="B4122" s="31">
        <v>53696600</v>
      </c>
      <c r="C4122" s="31"/>
      <c r="D4122" s="31">
        <v>11241486</v>
      </c>
      <c r="E4122" s="17"/>
      <c r="F4122" s="14">
        <f t="shared" si="138"/>
        <v>0.20935191427390187</v>
      </c>
    </row>
    <row r="4123" spans="1:6" ht="12.75">
      <c r="A4123" s="17" t="s">
        <v>866</v>
      </c>
      <c r="B4123" s="31">
        <v>85559800</v>
      </c>
      <c r="C4123" s="31"/>
      <c r="D4123" s="31">
        <v>14879366</v>
      </c>
      <c r="E4123" s="17"/>
      <c r="F4123" s="14">
        <f t="shared" si="138"/>
        <v>0.1739060399860682</v>
      </c>
    </row>
    <row r="4124" spans="1:6" ht="12.75">
      <c r="A4124" s="17" t="s">
        <v>867</v>
      </c>
      <c r="B4124" s="31">
        <v>2304000</v>
      </c>
      <c r="C4124" s="31"/>
      <c r="D4124" s="31">
        <v>405329</v>
      </c>
      <c r="E4124" s="17"/>
      <c r="F4124" s="14">
        <f t="shared" si="138"/>
        <v>0.1759240451388889</v>
      </c>
    </row>
    <row r="4125" spans="1:6" ht="12.75">
      <c r="A4125" s="17" t="s">
        <v>1766</v>
      </c>
      <c r="B4125" s="31">
        <v>60081300</v>
      </c>
      <c r="C4125" s="31"/>
      <c r="D4125" s="31">
        <v>10688612</v>
      </c>
      <c r="E4125" s="17"/>
      <c r="F4125" s="14">
        <f t="shared" si="138"/>
        <v>0.1779024754790592</v>
      </c>
    </row>
    <row r="4126" spans="1:6" ht="12.75">
      <c r="A4126" s="17" t="s">
        <v>868</v>
      </c>
      <c r="B4126" s="31">
        <v>108519200</v>
      </c>
      <c r="C4126" s="31"/>
      <c r="D4126" s="31">
        <v>19441925</v>
      </c>
      <c r="E4126" s="17"/>
      <c r="F4126" s="14">
        <f t="shared" si="138"/>
        <v>0.17915654556981622</v>
      </c>
    </row>
    <row r="4127" spans="1:6" ht="12.75">
      <c r="A4127" s="17" t="s">
        <v>869</v>
      </c>
      <c r="B4127" s="31">
        <v>4807500</v>
      </c>
      <c r="C4127" s="31"/>
      <c r="D4127" s="31">
        <v>965791</v>
      </c>
      <c r="E4127" s="17"/>
      <c r="F4127" s="14">
        <f t="shared" si="138"/>
        <v>0.2008925637025481</v>
      </c>
    </row>
    <row r="4128" spans="1:6" ht="12.75">
      <c r="A4128" s="17" t="s">
        <v>870</v>
      </c>
      <c r="B4128" s="31">
        <v>29305500</v>
      </c>
      <c r="C4128" s="31"/>
      <c r="D4128" s="31">
        <v>7620402</v>
      </c>
      <c r="E4128" s="17"/>
      <c r="F4128" s="14">
        <f t="shared" si="138"/>
        <v>0.26003316783538927</v>
      </c>
    </row>
    <row r="4129" spans="1:6" ht="12.75">
      <c r="A4129" s="8" t="s">
        <v>871</v>
      </c>
      <c r="B4129" s="37">
        <v>1147043800</v>
      </c>
      <c r="C4129" s="37"/>
      <c r="D4129" s="37">
        <v>239447908</v>
      </c>
      <c r="E4129" s="37"/>
      <c r="F4129" s="10">
        <f t="shared" si="138"/>
        <v>0.20875219237486833</v>
      </c>
    </row>
    <row r="4130" spans="1:6" ht="12.75">
      <c r="A4130" s="8" t="s">
        <v>872</v>
      </c>
      <c r="B4130" s="37">
        <f>SUM(B4131:B4137)</f>
        <v>663759800</v>
      </c>
      <c r="C4130" s="37"/>
      <c r="D4130" s="37">
        <f>SUM(D4131:D4137)</f>
        <v>132489795</v>
      </c>
      <c r="E4130" s="37"/>
      <c r="F4130" s="10">
        <f t="shared" si="138"/>
        <v>0.1996050303136767</v>
      </c>
    </row>
    <row r="4131" spans="1:6" ht="12.75">
      <c r="A4131" s="17" t="s">
        <v>2974</v>
      </c>
      <c r="B4131" s="31">
        <v>162748700</v>
      </c>
      <c r="C4131" s="31"/>
      <c r="D4131" s="31">
        <v>31864292</v>
      </c>
      <c r="E4131" s="17"/>
      <c r="F4131" s="14">
        <f t="shared" si="138"/>
        <v>0.1957883042998193</v>
      </c>
    </row>
    <row r="4132" spans="1:6" ht="12.75">
      <c r="A4132" s="17" t="s">
        <v>873</v>
      </c>
      <c r="B4132" s="31">
        <v>70174800</v>
      </c>
      <c r="C4132" s="31"/>
      <c r="D4132" s="31">
        <v>18287316</v>
      </c>
      <c r="E4132" s="17"/>
      <c r="F4132" s="14">
        <f t="shared" si="138"/>
        <v>0.26059662442928233</v>
      </c>
    </row>
    <row r="4133" spans="1:6" ht="12.75">
      <c r="A4133" s="17" t="s">
        <v>874</v>
      </c>
      <c r="B4133" s="31">
        <v>10383700</v>
      </c>
      <c r="C4133" s="31"/>
      <c r="D4133" s="31">
        <v>2134038</v>
      </c>
      <c r="E4133" s="17"/>
      <c r="F4133" s="14">
        <f t="shared" si="138"/>
        <v>0.20551807159297744</v>
      </c>
    </row>
    <row r="4134" spans="1:6" ht="12.75">
      <c r="A4134" s="17" t="s">
        <v>875</v>
      </c>
      <c r="B4134" s="31">
        <v>81784900</v>
      </c>
      <c r="C4134" s="31"/>
      <c r="D4134" s="31">
        <v>17195831</v>
      </c>
      <c r="E4134" s="17"/>
      <c r="F4134" s="14">
        <f t="shared" si="138"/>
        <v>0.21025679556984236</v>
      </c>
    </row>
    <row r="4135" spans="1:6" ht="12.75">
      <c r="A4135" s="17" t="s">
        <v>876</v>
      </c>
      <c r="B4135" s="31">
        <v>40114500</v>
      </c>
      <c r="C4135" s="31"/>
      <c r="D4135" s="31">
        <v>8404859</v>
      </c>
      <c r="E4135" s="17"/>
      <c r="F4135" s="14">
        <f t="shared" si="138"/>
        <v>0.20952171907913597</v>
      </c>
    </row>
    <row r="4136" spans="1:6" ht="12.75">
      <c r="A4136" s="17" t="s">
        <v>877</v>
      </c>
      <c r="B4136" s="31">
        <v>117714900</v>
      </c>
      <c r="C4136" s="31"/>
      <c r="D4136" s="31">
        <v>21781349</v>
      </c>
      <c r="E4136" s="17"/>
      <c r="F4136" s="14">
        <f t="shared" si="138"/>
        <v>0.18503476620206957</v>
      </c>
    </row>
    <row r="4137" spans="1:6" ht="12.75">
      <c r="A4137" s="17" t="s">
        <v>1058</v>
      </c>
      <c r="B4137" s="31">
        <v>180838300</v>
      </c>
      <c r="C4137" s="31"/>
      <c r="D4137" s="31">
        <v>32822110</v>
      </c>
      <c r="E4137" s="17"/>
      <c r="F4137" s="14">
        <f t="shared" si="138"/>
        <v>0.1814997707897055</v>
      </c>
    </row>
    <row r="4138" spans="1:6" ht="12.75">
      <c r="A4138" s="8" t="s">
        <v>878</v>
      </c>
      <c r="B4138" s="37">
        <f>SUM(B4139:B4142)</f>
        <v>920036900</v>
      </c>
      <c r="C4138" s="37"/>
      <c r="D4138" s="37">
        <f>SUM(D4139:D4142)</f>
        <v>181792480</v>
      </c>
      <c r="E4138" s="37"/>
      <c r="F4138" s="10">
        <f t="shared" si="138"/>
        <v>0.19759259655781197</v>
      </c>
    </row>
    <row r="4139" spans="1:6" ht="12.75">
      <c r="A4139" s="17" t="s">
        <v>879</v>
      </c>
      <c r="B4139" s="31">
        <v>134283700</v>
      </c>
      <c r="C4139" s="31"/>
      <c r="D4139" s="31">
        <v>23315553</v>
      </c>
      <c r="E4139" s="17"/>
      <c r="F4139" s="14">
        <f t="shared" si="138"/>
        <v>0.1736290629465825</v>
      </c>
    </row>
    <row r="4140" spans="1:6" ht="12.75">
      <c r="A4140" s="17" t="s">
        <v>2031</v>
      </c>
      <c r="B4140" s="31">
        <v>213477000</v>
      </c>
      <c r="C4140" s="31"/>
      <c r="D4140" s="31">
        <v>44730654</v>
      </c>
      <c r="E4140" s="17"/>
      <c r="F4140" s="14">
        <f t="shared" si="138"/>
        <v>0.2095338326845515</v>
      </c>
    </row>
    <row r="4141" spans="1:6" ht="12.75">
      <c r="A4141" s="17" t="s">
        <v>880</v>
      </c>
      <c r="B4141" s="31">
        <v>160458700</v>
      </c>
      <c r="C4141" s="31"/>
      <c r="D4141" s="31">
        <v>29310713</v>
      </c>
      <c r="E4141" s="17"/>
      <c r="F4141" s="14">
        <f t="shared" si="138"/>
        <v>0.1826682691558638</v>
      </c>
    </row>
    <row r="4142" spans="1:6" ht="12.75">
      <c r="A4142" s="17" t="s">
        <v>881</v>
      </c>
      <c r="B4142" s="31">
        <v>411817500</v>
      </c>
      <c r="C4142" s="31"/>
      <c r="D4142" s="31">
        <v>84435560</v>
      </c>
      <c r="E4142" s="17"/>
      <c r="F4142" s="14">
        <f t="shared" si="138"/>
        <v>0.2050315006040297</v>
      </c>
    </row>
    <row r="4143" spans="1:6" ht="12.75">
      <c r="A4143" s="8" t="s">
        <v>882</v>
      </c>
      <c r="B4143" s="37">
        <f>SUM(B4144:B4145)</f>
        <v>315627600</v>
      </c>
      <c r="C4143" s="37"/>
      <c r="D4143" s="37">
        <f>SUM(D4144:D4145)</f>
        <v>68271329</v>
      </c>
      <c r="E4143" s="37"/>
      <c r="F4143" s="10">
        <f t="shared" si="138"/>
        <v>0.21630341896589525</v>
      </c>
    </row>
    <row r="4144" spans="1:6" ht="12.75">
      <c r="A4144" s="17" t="s">
        <v>883</v>
      </c>
      <c r="B4144" s="31">
        <v>60531100</v>
      </c>
      <c r="C4144" s="31"/>
      <c r="D4144" s="31">
        <v>10879214</v>
      </c>
      <c r="E4144" s="17"/>
      <c r="F4144" s="14">
        <f t="shared" si="138"/>
        <v>0.1797293292208468</v>
      </c>
    </row>
    <row r="4145" spans="1:6" ht="12.75">
      <c r="A4145" s="17" t="s">
        <v>884</v>
      </c>
      <c r="B4145" s="31">
        <v>255096500</v>
      </c>
      <c r="C4145" s="31"/>
      <c r="D4145" s="31">
        <v>57392115</v>
      </c>
      <c r="E4145" s="17"/>
      <c r="F4145" s="14">
        <f t="shared" si="138"/>
        <v>0.2249819774085493</v>
      </c>
    </row>
    <row r="4146" spans="1:6" ht="12.75">
      <c r="A4146" s="17"/>
      <c r="B4146" s="31"/>
      <c r="C4146" s="31"/>
      <c r="D4146" s="31"/>
      <c r="E4146" s="17"/>
      <c r="F4146" s="14"/>
    </row>
    <row r="4147" spans="1:6" ht="12.75">
      <c r="A4147" s="17"/>
      <c r="B4147" s="17"/>
      <c r="C4147" s="17"/>
      <c r="D4147" s="17"/>
      <c r="E4147" s="17"/>
      <c r="F4147" s="14"/>
    </row>
    <row r="4148" spans="1:6" ht="15.75">
      <c r="A4148" s="23" t="s">
        <v>2567</v>
      </c>
      <c r="B4148" s="37">
        <f>+B4057+B4062+B4068+B4075+B4080+B4089+B4093+B4101+B4111+B4118+B4129+B4130+B4138+B4143</f>
        <v>6215074400</v>
      </c>
      <c r="C4148" s="37"/>
      <c r="D4148" s="37">
        <f>+D4057+D4062+D4068+D4075+D4080+D4089+D4093+D4101+D4111+D4118+D4129+D4130+D4138+D4143</f>
        <v>1263802927</v>
      </c>
      <c r="E4148" s="37"/>
      <c r="F4148" s="10">
        <f>SUM(D4148/B4148)</f>
        <v>0.20334477846315083</v>
      </c>
    </row>
    <row r="4149" spans="1:6" ht="12.75">
      <c r="A4149" s="17"/>
      <c r="B4149" s="17"/>
      <c r="C4149" s="17"/>
      <c r="D4149" s="17"/>
      <c r="E4149" s="17"/>
      <c r="F4149" s="33"/>
    </row>
    <row r="4151" spans="1:5" ht="12.75">
      <c r="A4151" s="17" t="s">
        <v>885</v>
      </c>
      <c r="B4151" s="17" t="s">
        <v>886</v>
      </c>
      <c r="C4151" s="17"/>
      <c r="D4151" s="17"/>
      <c r="E4151" s="38" t="s">
        <v>2579</v>
      </c>
    </row>
    <row r="4154" spans="1:6" ht="12.75">
      <c r="A4154" s="46" t="s">
        <v>2580</v>
      </c>
      <c r="B4154" s="47"/>
      <c r="C4154" s="47"/>
      <c r="D4154" s="47"/>
      <c r="E4154" s="47"/>
      <c r="F4154" s="48"/>
    </row>
    <row r="4155" spans="1:6" ht="12.75">
      <c r="A4155" s="49"/>
      <c r="B4155" s="11"/>
      <c r="C4155" s="11"/>
      <c r="D4155" s="11"/>
      <c r="E4155" s="11"/>
      <c r="F4155" s="45"/>
    </row>
    <row r="4156" spans="1:6" ht="12.75">
      <c r="A4156" s="20" t="s">
        <v>1448</v>
      </c>
      <c r="B4156" s="5">
        <v>2002</v>
      </c>
      <c r="C4156" s="5" t="s">
        <v>1449</v>
      </c>
      <c r="D4156" s="5">
        <v>2002</v>
      </c>
      <c r="E4156" s="20"/>
      <c r="F4156" s="50"/>
    </row>
    <row r="4157" spans="1:6" ht="13.5" thickBot="1">
      <c r="A4157" s="51" t="s">
        <v>1450</v>
      </c>
      <c r="B4157" s="52" t="s">
        <v>1451</v>
      </c>
      <c r="C4157" s="51"/>
      <c r="D4157" s="51" t="s">
        <v>1452</v>
      </c>
      <c r="E4157" s="51"/>
      <c r="F4157" s="53" t="s">
        <v>1453</v>
      </c>
    </row>
    <row r="4158" spans="1:6" ht="12.75">
      <c r="A4158" s="11"/>
      <c r="B4158" s="13"/>
      <c r="C4158" s="13"/>
      <c r="D4158" s="13"/>
      <c r="E4158" s="11"/>
      <c r="F4158" s="45"/>
    </row>
    <row r="4159" spans="1:6" ht="12.75">
      <c r="A4159" s="8" t="s">
        <v>2581</v>
      </c>
      <c r="B4159" s="37">
        <f>SUM(B4160:B4171)</f>
        <v>2253301100</v>
      </c>
      <c r="C4159" s="37"/>
      <c r="D4159" s="37">
        <f>SUM(D4160:D4171)</f>
        <v>491853660</v>
      </c>
      <c r="E4159" s="37"/>
      <c r="F4159" s="10">
        <f aca="true" t="shared" si="139" ref="F4159:F4165">SUM(D4159/B4159)</f>
        <v>0.21828137393622185</v>
      </c>
    </row>
    <row r="4160" spans="1:6" ht="12.75">
      <c r="A4160" s="17" t="s">
        <v>2582</v>
      </c>
      <c r="B4160" s="31">
        <v>75734600</v>
      </c>
      <c r="C4160" s="31"/>
      <c r="D4160" s="31">
        <v>6412450</v>
      </c>
      <c r="E4160" s="17"/>
      <c r="F4160" s="14">
        <f t="shared" si="139"/>
        <v>0.0846700187232784</v>
      </c>
    </row>
    <row r="4161" spans="1:6" ht="12.75">
      <c r="A4161" s="17" t="s">
        <v>2583</v>
      </c>
      <c r="B4161" s="31">
        <v>36208700</v>
      </c>
      <c r="C4161" s="31"/>
      <c r="D4161" s="31">
        <v>2762050</v>
      </c>
      <c r="E4161" s="17"/>
      <c r="F4161" s="14">
        <f t="shared" si="139"/>
        <v>0.07628139093643241</v>
      </c>
    </row>
    <row r="4162" spans="1:6" ht="12.75">
      <c r="A4162" s="17" t="s">
        <v>2584</v>
      </c>
      <c r="B4162" s="31">
        <v>152997500</v>
      </c>
      <c r="C4162" s="31"/>
      <c r="D4162" s="31">
        <v>11503280</v>
      </c>
      <c r="E4162" s="17"/>
      <c r="F4162" s="14">
        <f t="shared" si="139"/>
        <v>0.0751860651317832</v>
      </c>
    </row>
    <row r="4163" spans="1:6" ht="12.75">
      <c r="A4163" s="17" t="s">
        <v>2585</v>
      </c>
      <c r="B4163" s="31">
        <v>455449400</v>
      </c>
      <c r="C4163" s="31"/>
      <c r="D4163" s="31">
        <v>40114240</v>
      </c>
      <c r="E4163" s="17"/>
      <c r="F4163" s="14">
        <f t="shared" si="139"/>
        <v>0.08807617267692086</v>
      </c>
    </row>
    <row r="4164" spans="1:6" ht="12.75">
      <c r="A4164" s="17" t="s">
        <v>2586</v>
      </c>
      <c r="B4164" s="31">
        <v>20114200</v>
      </c>
      <c r="C4164" s="31"/>
      <c r="D4164" s="31">
        <v>1690610</v>
      </c>
      <c r="E4164" s="17"/>
      <c r="F4164" s="14">
        <f t="shared" si="139"/>
        <v>0.0840505712382297</v>
      </c>
    </row>
    <row r="4165" spans="1:6" ht="12.75">
      <c r="A4165" s="17" t="s">
        <v>2587</v>
      </c>
      <c r="B4165" s="31">
        <v>372427000</v>
      </c>
      <c r="C4165" s="31"/>
      <c r="D4165" s="31">
        <v>105182170</v>
      </c>
      <c r="E4165" s="17"/>
      <c r="F4165" s="14">
        <f t="shared" si="139"/>
        <v>0.2824235890523512</v>
      </c>
    </row>
    <row r="4166" spans="1:6" ht="12.75">
      <c r="A4166" s="40" t="s">
        <v>224</v>
      </c>
      <c r="B4166" s="31"/>
      <c r="C4166" s="31"/>
      <c r="D4166" s="31"/>
      <c r="E4166" s="17"/>
      <c r="F4166" s="14"/>
    </row>
    <row r="4167" spans="1:6" ht="12.75">
      <c r="A4167" s="17" t="s">
        <v>2697</v>
      </c>
      <c r="B4167" s="31">
        <v>206270000</v>
      </c>
      <c r="C4167" s="31"/>
      <c r="D4167" s="31">
        <v>61012180</v>
      </c>
      <c r="E4167" s="17"/>
      <c r="F4167" s="14">
        <f>SUM(D4167/B4167)</f>
        <v>0.29578794783536144</v>
      </c>
    </row>
    <row r="4168" spans="1:6" ht="12.75">
      <c r="A4168" s="40" t="s">
        <v>224</v>
      </c>
      <c r="B4168" s="31"/>
      <c r="C4168" s="31"/>
      <c r="D4168" s="31"/>
      <c r="E4168" s="17"/>
      <c r="F4168" s="14"/>
    </row>
    <row r="4169" spans="1:6" ht="12.75">
      <c r="A4169" s="17" t="s">
        <v>1757</v>
      </c>
      <c r="B4169" s="31">
        <v>371114000</v>
      </c>
      <c r="C4169" s="31"/>
      <c r="D4169" s="31">
        <v>112681620</v>
      </c>
      <c r="E4169" s="17"/>
      <c r="F4169" s="14">
        <f>SUM(D4169/B4169)</f>
        <v>0.3036307441918117</v>
      </c>
    </row>
    <row r="4170" spans="1:6" ht="12.75">
      <c r="A4170" s="40" t="s">
        <v>224</v>
      </c>
      <c r="B4170" s="31"/>
      <c r="C4170" s="31"/>
      <c r="D4170" s="31"/>
      <c r="E4170" s="17"/>
      <c r="F4170" s="14"/>
    </row>
    <row r="4171" spans="1:6" ht="12.75">
      <c r="A4171" s="17" t="s">
        <v>2584</v>
      </c>
      <c r="B4171" s="31">
        <v>562985700</v>
      </c>
      <c r="C4171" s="31"/>
      <c r="D4171" s="31">
        <v>150495060</v>
      </c>
      <c r="E4171" s="17"/>
      <c r="F4171" s="14">
        <f>SUM(D4171/B4171)</f>
        <v>0.2673159549167945</v>
      </c>
    </row>
    <row r="4172" spans="1:6" ht="12.75">
      <c r="A4172" s="40" t="s">
        <v>224</v>
      </c>
      <c r="B4172" s="31"/>
      <c r="C4172" s="31"/>
      <c r="D4172" s="31"/>
      <c r="E4172" s="17"/>
      <c r="F4172" s="14"/>
    </row>
    <row r="4173" spans="1:6" ht="12.75">
      <c r="A4173" s="8" t="s">
        <v>1758</v>
      </c>
      <c r="B4173" s="37">
        <f>SUM(B4174:B4187)</f>
        <v>1163439800</v>
      </c>
      <c r="C4173" s="37"/>
      <c r="D4173" s="37">
        <f>SUM(D4174:D4187)</f>
        <v>93244350</v>
      </c>
      <c r="E4173" s="37"/>
      <c r="F4173" s="10">
        <f aca="true" t="shared" si="140" ref="F4173:F4195">SUM(D4173/B4173)</f>
        <v>0.08014540159275968</v>
      </c>
    </row>
    <row r="4174" spans="1:6" ht="12.75">
      <c r="A4174" s="17" t="s">
        <v>1759</v>
      </c>
      <c r="B4174" s="31">
        <v>113817700</v>
      </c>
      <c r="C4174" s="31"/>
      <c r="D4174" s="31">
        <v>9349290</v>
      </c>
      <c r="E4174" s="17"/>
      <c r="F4174" s="14">
        <f t="shared" si="140"/>
        <v>0.08214267200971379</v>
      </c>
    </row>
    <row r="4175" spans="1:6" ht="12.75">
      <c r="A4175" s="17" t="s">
        <v>1760</v>
      </c>
      <c r="B4175" s="31">
        <v>10285400</v>
      </c>
      <c r="C4175" s="31"/>
      <c r="D4175" s="31">
        <v>940000</v>
      </c>
      <c r="E4175" s="17"/>
      <c r="F4175" s="14">
        <f t="shared" si="140"/>
        <v>0.0913916814124876</v>
      </c>
    </row>
    <row r="4176" spans="1:6" ht="12.75">
      <c r="A4176" s="17" t="s">
        <v>2114</v>
      </c>
      <c r="B4176" s="31">
        <v>62402600</v>
      </c>
      <c r="C4176" s="31"/>
      <c r="D4176" s="31">
        <v>5052720</v>
      </c>
      <c r="E4176" s="17"/>
      <c r="F4176" s="14">
        <f t="shared" si="140"/>
        <v>0.08096970318544419</v>
      </c>
    </row>
    <row r="4177" spans="1:6" ht="12.75">
      <c r="A4177" s="17" t="s">
        <v>887</v>
      </c>
      <c r="B4177" s="31">
        <v>89106900</v>
      </c>
      <c r="C4177" s="31"/>
      <c r="D4177" s="31">
        <v>6810370</v>
      </c>
      <c r="E4177" s="17"/>
      <c r="F4177" s="14">
        <f t="shared" si="140"/>
        <v>0.07642921030806818</v>
      </c>
    </row>
    <row r="4178" spans="1:6" ht="12.75">
      <c r="A4178" s="17" t="s">
        <v>888</v>
      </c>
      <c r="B4178" s="31">
        <v>219777800</v>
      </c>
      <c r="C4178" s="31"/>
      <c r="D4178" s="31">
        <v>16654640</v>
      </c>
      <c r="E4178" s="17"/>
      <c r="F4178" s="14">
        <f t="shared" si="140"/>
        <v>0.07577944633170411</v>
      </c>
    </row>
    <row r="4179" spans="1:6" ht="12.75">
      <c r="A4179" s="17" t="s">
        <v>889</v>
      </c>
      <c r="B4179" s="31">
        <v>68336500</v>
      </c>
      <c r="C4179" s="31"/>
      <c r="D4179" s="31">
        <v>5338040</v>
      </c>
      <c r="E4179" s="17"/>
      <c r="F4179" s="14">
        <f t="shared" si="140"/>
        <v>0.07811403861772259</v>
      </c>
    </row>
    <row r="4180" spans="1:6" ht="12.75">
      <c r="A4180" s="17" t="s">
        <v>890</v>
      </c>
      <c r="B4180" s="31">
        <v>157435800</v>
      </c>
      <c r="C4180" s="31"/>
      <c r="D4180" s="31">
        <v>13997390</v>
      </c>
      <c r="E4180" s="17"/>
      <c r="F4180" s="14">
        <f t="shared" si="140"/>
        <v>0.08890855828216962</v>
      </c>
    </row>
    <row r="4181" spans="1:6" ht="12.75">
      <c r="A4181" s="17" t="s">
        <v>891</v>
      </c>
      <c r="B4181" s="31">
        <v>53725400</v>
      </c>
      <c r="C4181" s="31"/>
      <c r="D4181" s="31">
        <v>4030940</v>
      </c>
      <c r="E4181" s="17"/>
      <c r="F4181" s="14">
        <f t="shared" si="140"/>
        <v>0.0750285712158495</v>
      </c>
    </row>
    <row r="4182" spans="1:6" ht="12.75">
      <c r="A4182" s="17" t="s">
        <v>892</v>
      </c>
      <c r="B4182" s="31">
        <v>70486500</v>
      </c>
      <c r="C4182" s="31"/>
      <c r="D4182" s="31">
        <v>6004580</v>
      </c>
      <c r="E4182" s="17"/>
      <c r="F4182" s="14">
        <f t="shared" si="140"/>
        <v>0.08518766004837806</v>
      </c>
    </row>
    <row r="4183" spans="1:6" ht="12.75">
      <c r="A4183" s="17" t="s">
        <v>893</v>
      </c>
      <c r="B4183" s="31">
        <v>43694700</v>
      </c>
      <c r="C4183" s="31"/>
      <c r="D4183" s="31">
        <v>3241650</v>
      </c>
      <c r="E4183" s="17"/>
      <c r="F4183" s="14">
        <f t="shared" si="140"/>
        <v>0.07418863157316563</v>
      </c>
    </row>
    <row r="4184" spans="1:6" ht="12.75">
      <c r="A4184" s="17" t="s">
        <v>894</v>
      </c>
      <c r="B4184" s="31">
        <v>108230600</v>
      </c>
      <c r="C4184" s="31"/>
      <c r="D4184" s="31">
        <v>8933620</v>
      </c>
      <c r="E4184" s="17"/>
      <c r="F4184" s="14">
        <f t="shared" si="140"/>
        <v>0.08254246026539629</v>
      </c>
    </row>
    <row r="4185" spans="1:6" ht="12.75">
      <c r="A4185" s="17" t="s">
        <v>895</v>
      </c>
      <c r="B4185" s="31">
        <v>6988800</v>
      </c>
      <c r="C4185" s="31"/>
      <c r="D4185" s="31">
        <v>611590</v>
      </c>
      <c r="E4185" s="17"/>
      <c r="F4185" s="14">
        <f t="shared" si="140"/>
        <v>0.08751001602564103</v>
      </c>
    </row>
    <row r="4186" spans="1:6" ht="12.75">
      <c r="A4186" s="17" t="s">
        <v>699</v>
      </c>
      <c r="B4186" s="31">
        <v>42059000</v>
      </c>
      <c r="C4186" s="31"/>
      <c r="D4186" s="31">
        <v>3389900</v>
      </c>
      <c r="E4186" s="17"/>
      <c r="F4186" s="14">
        <f t="shared" si="140"/>
        <v>0.0805986828027295</v>
      </c>
    </row>
    <row r="4187" spans="1:6" ht="12.75">
      <c r="A4187" s="17" t="s">
        <v>2586</v>
      </c>
      <c r="B4187" s="31">
        <v>117092100</v>
      </c>
      <c r="C4187" s="31"/>
      <c r="D4187" s="31">
        <v>8889620</v>
      </c>
      <c r="E4187" s="17"/>
      <c r="F4187" s="14">
        <f t="shared" si="140"/>
        <v>0.07591989553522398</v>
      </c>
    </row>
    <row r="4188" spans="1:6" ht="12.75">
      <c r="A4188" s="8" t="s">
        <v>896</v>
      </c>
      <c r="B4188" s="37">
        <f>SUM(B4189:B4195)</f>
        <v>910840800</v>
      </c>
      <c r="C4188" s="37"/>
      <c r="D4188" s="37">
        <f>SUM(D4189:D4195)</f>
        <v>84030280</v>
      </c>
      <c r="E4188" s="37"/>
      <c r="F4188" s="10">
        <f t="shared" si="140"/>
        <v>0.09225572679660375</v>
      </c>
    </row>
    <row r="4189" spans="1:6" ht="12.75">
      <c r="A4189" s="17" t="s">
        <v>897</v>
      </c>
      <c r="B4189" s="31">
        <v>37949900</v>
      </c>
      <c r="C4189" s="31"/>
      <c r="D4189" s="31">
        <v>2922560</v>
      </c>
      <c r="E4189" s="17"/>
      <c r="F4189" s="14">
        <f t="shared" si="140"/>
        <v>0.07701100661661822</v>
      </c>
    </row>
    <row r="4190" spans="1:6" ht="12.75">
      <c r="A4190" s="17" t="s">
        <v>2342</v>
      </c>
      <c r="B4190" s="31">
        <v>65604700</v>
      </c>
      <c r="C4190" s="31"/>
      <c r="D4190" s="31">
        <v>4908780</v>
      </c>
      <c r="E4190" s="17"/>
      <c r="F4190" s="14">
        <f t="shared" si="140"/>
        <v>0.07482360257725437</v>
      </c>
    </row>
    <row r="4191" spans="1:6" ht="12.75">
      <c r="A4191" s="17" t="s">
        <v>24</v>
      </c>
      <c r="B4191" s="31">
        <v>317340100</v>
      </c>
      <c r="C4191" s="31"/>
      <c r="D4191" s="31">
        <v>32967600</v>
      </c>
      <c r="E4191" s="17"/>
      <c r="F4191" s="14">
        <f t="shared" si="140"/>
        <v>0.10388728055483691</v>
      </c>
    </row>
    <row r="4192" spans="1:6" ht="12.75">
      <c r="A4192" s="17" t="s">
        <v>831</v>
      </c>
      <c r="B4192" s="31">
        <v>284432900</v>
      </c>
      <c r="C4192" s="31"/>
      <c r="D4192" s="31">
        <v>26264360</v>
      </c>
      <c r="E4192" s="17"/>
      <c r="F4192" s="14">
        <f t="shared" si="140"/>
        <v>0.09233938830564256</v>
      </c>
    </row>
    <row r="4193" spans="1:6" ht="12.75">
      <c r="A4193" s="17" t="s">
        <v>898</v>
      </c>
      <c r="B4193" s="31">
        <v>70099900</v>
      </c>
      <c r="C4193" s="31"/>
      <c r="D4193" s="31">
        <v>5574710</v>
      </c>
      <c r="E4193" s="17"/>
      <c r="F4193" s="14">
        <f t="shared" si="140"/>
        <v>0.07952522043540719</v>
      </c>
    </row>
    <row r="4194" spans="1:6" ht="12.75">
      <c r="A4194" s="17" t="s">
        <v>899</v>
      </c>
      <c r="B4194" s="31">
        <v>98099100</v>
      </c>
      <c r="C4194" s="31"/>
      <c r="D4194" s="31">
        <v>8176550</v>
      </c>
      <c r="E4194" s="17"/>
      <c r="F4194" s="14">
        <f t="shared" si="140"/>
        <v>0.0833498982151722</v>
      </c>
    </row>
    <row r="4195" spans="1:6" ht="12.75">
      <c r="A4195" s="17" t="s">
        <v>900</v>
      </c>
      <c r="B4195" s="31">
        <v>37314200</v>
      </c>
      <c r="C4195" s="31"/>
      <c r="D4195" s="31">
        <v>3215720</v>
      </c>
      <c r="E4195" s="17"/>
      <c r="F4195" s="14">
        <f t="shared" si="140"/>
        <v>0.0861795241489835</v>
      </c>
    </row>
    <row r="4196" spans="1:6" ht="12.75">
      <c r="A4196" s="17"/>
      <c r="B4196" s="31"/>
      <c r="C4196" s="31"/>
      <c r="D4196" s="31"/>
      <c r="E4196" s="17"/>
      <c r="F4196" s="14"/>
    </row>
    <row r="4197" spans="1:6" ht="12.75">
      <c r="A4197" s="17"/>
      <c r="B4197" s="17"/>
      <c r="C4197" s="17"/>
      <c r="D4197" s="17"/>
      <c r="E4197" s="17"/>
      <c r="F4197" s="14"/>
    </row>
    <row r="4198" spans="1:6" ht="15.75">
      <c r="A4198" s="23" t="s">
        <v>2567</v>
      </c>
      <c r="B4198" s="37">
        <f>+B4159+B4173+B4188</f>
        <v>4327581700</v>
      </c>
      <c r="C4198" s="37"/>
      <c r="D4198" s="37">
        <f>+D4159+D4173+D4188</f>
        <v>669128290</v>
      </c>
      <c r="E4198" s="37"/>
      <c r="F4198" s="10">
        <f>SUM(D4198/B4198)</f>
        <v>0.15461944716144815</v>
      </c>
    </row>
    <row r="4199" ht="15.75">
      <c r="A4199" s="23"/>
    </row>
    <row r="4201" spans="1:6" ht="12.75">
      <c r="A4201" s="17" t="s">
        <v>901</v>
      </c>
      <c r="B4201" s="17" t="s">
        <v>902</v>
      </c>
      <c r="C4201" s="17"/>
      <c r="D4201" s="17"/>
      <c r="E4201" s="38"/>
      <c r="F4201" s="94" t="s">
        <v>903</v>
      </c>
    </row>
    <row r="4202" spans="1:6" ht="12.75">
      <c r="A4202" s="17" t="s">
        <v>904</v>
      </c>
      <c r="B4202" s="17" t="s">
        <v>1504</v>
      </c>
      <c r="C4202" s="17"/>
      <c r="D4202" s="17"/>
      <c r="E4202" s="38"/>
      <c r="F4202" s="94" t="s">
        <v>905</v>
      </c>
    </row>
    <row r="4203" spans="1:6" ht="12.75">
      <c r="A4203" s="17" t="s">
        <v>906</v>
      </c>
      <c r="B4203" s="17" t="s">
        <v>1504</v>
      </c>
      <c r="C4203" s="17"/>
      <c r="D4203" s="17"/>
      <c r="E4203" s="38"/>
      <c r="F4203" s="94" t="s">
        <v>905</v>
      </c>
    </row>
    <row r="4204" spans="1:6" ht="12.75">
      <c r="A4204" s="17" t="s">
        <v>907</v>
      </c>
      <c r="B4204" s="17" t="s">
        <v>2025</v>
      </c>
      <c r="C4204" s="17"/>
      <c r="D4204" s="17"/>
      <c r="E4204" s="38"/>
      <c r="F4204" s="94" t="s">
        <v>905</v>
      </c>
    </row>
    <row r="4206" spans="1:6" ht="12.75">
      <c r="A4206" s="46" t="s">
        <v>908</v>
      </c>
      <c r="B4206" s="47"/>
      <c r="C4206" s="47"/>
      <c r="D4206" s="47"/>
      <c r="E4206" s="47"/>
      <c r="F4206" s="48"/>
    </row>
    <row r="4207" spans="1:6" ht="12.75">
      <c r="A4207" s="49"/>
      <c r="B4207" s="11"/>
      <c r="C4207" s="11"/>
      <c r="D4207" s="11"/>
      <c r="E4207" s="11"/>
      <c r="F4207" s="45"/>
    </row>
    <row r="4208" spans="1:6" ht="12.75">
      <c r="A4208" s="20" t="s">
        <v>1448</v>
      </c>
      <c r="B4208" s="5">
        <v>2002</v>
      </c>
      <c r="C4208" s="5" t="s">
        <v>1449</v>
      </c>
      <c r="D4208" s="5">
        <v>2002</v>
      </c>
      <c r="E4208" s="20"/>
      <c r="F4208" s="50"/>
    </row>
    <row r="4209" spans="1:6" ht="13.5" thickBot="1">
      <c r="A4209" s="51" t="s">
        <v>1450</v>
      </c>
      <c r="B4209" s="52" t="s">
        <v>1451</v>
      </c>
      <c r="C4209" s="51"/>
      <c r="D4209" s="51" t="s">
        <v>1452</v>
      </c>
      <c r="E4209" s="51"/>
      <c r="F4209" s="53" t="s">
        <v>1453</v>
      </c>
    </row>
    <row r="4210" spans="1:6" ht="12.75">
      <c r="A4210" s="11"/>
      <c r="B4210" s="13"/>
      <c r="C4210" s="13"/>
      <c r="D4210" s="13"/>
      <c r="E4210" s="11"/>
      <c r="F4210" s="45"/>
    </row>
    <row r="4211" spans="1:6" ht="12.75">
      <c r="A4211" s="8" t="s">
        <v>909</v>
      </c>
      <c r="B4211" s="37">
        <f>SUM(B4212:B4218)</f>
        <v>598131600</v>
      </c>
      <c r="C4211" s="37"/>
      <c r="D4211" s="37">
        <f>SUM(D4212:D4218)</f>
        <v>167029410</v>
      </c>
      <c r="E4211" s="37"/>
      <c r="F4211" s="10">
        <f>SUM(D4211/B4211)</f>
        <v>0.27925194054285046</v>
      </c>
    </row>
    <row r="4212" spans="1:6" ht="12.75">
      <c r="A4212" s="17" t="s">
        <v>910</v>
      </c>
      <c r="B4212" s="31">
        <v>40575400</v>
      </c>
      <c r="C4212" s="31"/>
      <c r="D4212" s="31">
        <v>13645310</v>
      </c>
      <c r="E4212" s="17"/>
      <c r="F4212" s="14">
        <f>SUM(D4212/B4212)</f>
        <v>0.3362951443485462</v>
      </c>
    </row>
    <row r="4213" spans="1:6" ht="12.75">
      <c r="A4213" s="17" t="s">
        <v>911</v>
      </c>
      <c r="B4213" s="31">
        <v>440789500</v>
      </c>
      <c r="C4213" s="31"/>
      <c r="D4213" s="31">
        <v>124558160</v>
      </c>
      <c r="E4213" s="17"/>
      <c r="F4213" s="14">
        <f>SUM(D4213/B4213)</f>
        <v>0.2825796893982275</v>
      </c>
    </row>
    <row r="4214" spans="1:6" ht="12.75">
      <c r="A4214" s="17" t="s">
        <v>912</v>
      </c>
      <c r="B4214" s="31">
        <v>13734800</v>
      </c>
      <c r="C4214" s="31"/>
      <c r="D4214" s="31">
        <v>4169860</v>
      </c>
      <c r="E4214" s="17"/>
      <c r="F4214" s="14">
        <f>SUM(D4214/B4214)</f>
        <v>0.3035981594198678</v>
      </c>
    </row>
    <row r="4215" spans="1:6" ht="12.75">
      <c r="A4215" s="40" t="s">
        <v>913</v>
      </c>
      <c r="B4215" s="31"/>
      <c r="C4215" s="31"/>
      <c r="D4215" s="31"/>
      <c r="E4215" s="17"/>
      <c r="F4215" s="14"/>
    </row>
    <row r="4216" spans="1:6" ht="12.75">
      <c r="A4216" s="17" t="s">
        <v>914</v>
      </c>
      <c r="B4216" s="31">
        <v>7836700</v>
      </c>
      <c r="C4216" s="31"/>
      <c r="D4216" s="31">
        <v>2324050</v>
      </c>
      <c r="E4216" s="17"/>
      <c r="F4216" s="14">
        <f>SUM(D4216/B4216)</f>
        <v>0.29655977643651027</v>
      </c>
    </row>
    <row r="4217" spans="1:6" ht="12.75">
      <c r="A4217" s="40" t="s">
        <v>913</v>
      </c>
      <c r="B4217" s="31"/>
      <c r="C4217" s="31"/>
      <c r="D4217" s="31"/>
      <c r="E4217" s="17"/>
      <c r="F4217" s="14"/>
    </row>
    <row r="4218" spans="1:6" ht="12.75">
      <c r="A4218" s="17" t="s">
        <v>2614</v>
      </c>
      <c r="B4218" s="31">
        <v>95195200</v>
      </c>
      <c r="C4218" s="31"/>
      <c r="D4218" s="31">
        <v>22332030</v>
      </c>
      <c r="E4218" s="17"/>
      <c r="F4218" s="14">
        <f>SUM(D4218/B4218)</f>
        <v>0.23459197522564162</v>
      </c>
    </row>
    <row r="4219" spans="1:6" ht="12.75">
      <c r="A4219" s="40" t="s">
        <v>913</v>
      </c>
      <c r="B4219" s="31"/>
      <c r="C4219" s="31"/>
      <c r="D4219" s="31"/>
      <c r="E4219" s="17"/>
      <c r="F4219" s="14"/>
    </row>
    <row r="4220" spans="1:6" ht="12.75">
      <c r="A4220" s="8" t="s">
        <v>915</v>
      </c>
      <c r="B4220" s="37">
        <f>SUM(B4221:B4222)</f>
        <v>511419300</v>
      </c>
      <c r="C4220" s="37"/>
      <c r="D4220" s="37">
        <f>SUM(D4221:D4222)</f>
        <v>143928510</v>
      </c>
      <c r="E4220" s="37"/>
      <c r="F4220" s="10">
        <f aca="true" t="shared" si="141" ref="F4220:F4261">SUM(D4220/B4220)</f>
        <v>0.2814295627873254</v>
      </c>
    </row>
    <row r="4221" spans="1:6" ht="12.75">
      <c r="A4221" s="17" t="s">
        <v>916</v>
      </c>
      <c r="B4221" s="31">
        <v>407428500</v>
      </c>
      <c r="C4221" s="31"/>
      <c r="D4221" s="31">
        <v>116395390</v>
      </c>
      <c r="E4221" s="17"/>
      <c r="F4221" s="14">
        <f t="shared" si="141"/>
        <v>0.28568298486728344</v>
      </c>
    </row>
    <row r="4222" spans="1:6" ht="12.75">
      <c r="A4222" s="17" t="s">
        <v>917</v>
      </c>
      <c r="B4222" s="31">
        <v>103990800</v>
      </c>
      <c r="C4222" s="31"/>
      <c r="D4222" s="31">
        <v>27533120</v>
      </c>
      <c r="E4222" s="17"/>
      <c r="F4222" s="14">
        <f t="shared" si="141"/>
        <v>0.26476495997722876</v>
      </c>
    </row>
    <row r="4223" spans="1:6" ht="12.75">
      <c r="A4223" s="8" t="s">
        <v>918</v>
      </c>
      <c r="B4223" s="37">
        <f>SUM(B4224:B4226)</f>
        <v>477649600</v>
      </c>
      <c r="C4223" s="37"/>
      <c r="D4223" s="37">
        <f>SUM(D4224:D4226)</f>
        <v>130856460</v>
      </c>
      <c r="E4223" s="37"/>
      <c r="F4223" s="10">
        <f t="shared" si="141"/>
        <v>0.27395911144906226</v>
      </c>
    </row>
    <row r="4224" spans="1:6" ht="12.75">
      <c r="A4224" s="17" t="s">
        <v>919</v>
      </c>
      <c r="B4224" s="31">
        <v>54084800</v>
      </c>
      <c r="C4224" s="31"/>
      <c r="D4224" s="31">
        <v>13183230</v>
      </c>
      <c r="E4224" s="17"/>
      <c r="F4224" s="14">
        <f t="shared" si="141"/>
        <v>0.24375110936899091</v>
      </c>
    </row>
    <row r="4225" spans="1:6" ht="12.75">
      <c r="A4225" s="17" t="s">
        <v>2787</v>
      </c>
      <c r="B4225" s="31">
        <v>404247700</v>
      </c>
      <c r="C4225" s="31"/>
      <c r="D4225" s="31">
        <v>112142450</v>
      </c>
      <c r="E4225" s="17"/>
      <c r="F4225" s="14">
        <f t="shared" si="141"/>
        <v>0.27741023634766504</v>
      </c>
    </row>
    <row r="4226" spans="1:6" ht="12.75">
      <c r="A4226" s="17" t="s">
        <v>920</v>
      </c>
      <c r="B4226" s="31">
        <v>19317100</v>
      </c>
      <c r="C4226" s="31"/>
      <c r="D4226" s="31">
        <v>5530780</v>
      </c>
      <c r="E4226" s="17"/>
      <c r="F4226" s="14">
        <f t="shared" si="141"/>
        <v>0.2863152336530846</v>
      </c>
    </row>
    <row r="4227" spans="1:6" ht="12.75">
      <c r="A4227" s="8" t="s">
        <v>921</v>
      </c>
      <c r="B4227" s="37">
        <f>SUM(B4228:B4230)</f>
        <v>1153771400</v>
      </c>
      <c r="C4227" s="37"/>
      <c r="D4227" s="37">
        <f>SUM(D4228:D4230)</f>
        <v>303666160</v>
      </c>
      <c r="E4227" s="37"/>
      <c r="F4227" s="10">
        <f t="shared" si="141"/>
        <v>0.2631943901538901</v>
      </c>
    </row>
    <row r="4228" spans="1:6" ht="12.75">
      <c r="A4228" s="17" t="s">
        <v>922</v>
      </c>
      <c r="B4228" s="31">
        <v>62113500</v>
      </c>
      <c r="C4228" s="31"/>
      <c r="D4228" s="31">
        <v>16596420</v>
      </c>
      <c r="E4228" s="17"/>
      <c r="F4228" s="14">
        <f t="shared" si="141"/>
        <v>0.26719505421526724</v>
      </c>
    </row>
    <row r="4229" spans="1:6" ht="12.75">
      <c r="A4229" s="17" t="s">
        <v>923</v>
      </c>
      <c r="B4229" s="31">
        <v>21570600</v>
      </c>
      <c r="C4229" s="31"/>
      <c r="D4229" s="31">
        <v>4744020</v>
      </c>
      <c r="E4229" s="17"/>
      <c r="F4229" s="14">
        <f t="shared" si="141"/>
        <v>0.21992990459236184</v>
      </c>
    </row>
    <row r="4230" spans="1:6" ht="12.75">
      <c r="A4230" s="17" t="s">
        <v>924</v>
      </c>
      <c r="B4230" s="31">
        <v>1070087300</v>
      </c>
      <c r="C4230" s="31"/>
      <c r="D4230" s="31">
        <v>282325720</v>
      </c>
      <c r="E4230" s="17"/>
      <c r="F4230" s="14">
        <f t="shared" si="141"/>
        <v>0.26383428716516866</v>
      </c>
    </row>
    <row r="4231" spans="1:6" ht="12.75">
      <c r="A4231" s="8" t="s">
        <v>925</v>
      </c>
      <c r="B4231" s="37">
        <f>SUM(B4232:B4234)</f>
        <v>1089610900</v>
      </c>
      <c r="C4231" s="37"/>
      <c r="D4231" s="37">
        <f>SUM(D4232:D4234)</f>
        <v>311444060</v>
      </c>
      <c r="E4231" s="37"/>
      <c r="F4231" s="10">
        <f t="shared" si="141"/>
        <v>0.28583052904481776</v>
      </c>
    </row>
    <row r="4232" spans="1:6" ht="12.75">
      <c r="A4232" s="17" t="s">
        <v>926</v>
      </c>
      <c r="B4232" s="31">
        <v>235979300</v>
      </c>
      <c r="C4232" s="31"/>
      <c r="D4232" s="31">
        <v>68414760</v>
      </c>
      <c r="E4232" s="17"/>
      <c r="F4232" s="14">
        <f t="shared" si="141"/>
        <v>0.2899184801378765</v>
      </c>
    </row>
    <row r="4233" spans="1:6" ht="12.75">
      <c r="A4233" s="17" t="s">
        <v>927</v>
      </c>
      <c r="B4233" s="31">
        <v>846171100</v>
      </c>
      <c r="C4233" s="31"/>
      <c r="D4233" s="31">
        <v>241174760</v>
      </c>
      <c r="E4233" s="17"/>
      <c r="F4233" s="14">
        <f t="shared" si="141"/>
        <v>0.2850189045690641</v>
      </c>
    </row>
    <row r="4234" spans="1:6" ht="12.75">
      <c r="A4234" s="17" t="s">
        <v>928</v>
      </c>
      <c r="B4234" s="31">
        <v>7460500</v>
      </c>
      <c r="C4234" s="31"/>
      <c r="D4234" s="31">
        <v>1854540</v>
      </c>
      <c r="E4234" s="17"/>
      <c r="F4234" s="14">
        <f t="shared" si="141"/>
        <v>0.24858119428992695</v>
      </c>
    </row>
    <row r="4235" spans="1:6" ht="12.75">
      <c r="A4235" s="8" t="s">
        <v>929</v>
      </c>
      <c r="B4235" s="37">
        <f>SUM(B4236:B4240)</f>
        <v>798036900</v>
      </c>
      <c r="C4235" s="37"/>
      <c r="D4235" s="37">
        <f>SUM(D4236:D4240)</f>
        <v>228680830</v>
      </c>
      <c r="E4235" s="37"/>
      <c r="F4235" s="10">
        <f t="shared" si="141"/>
        <v>0.2865542057015158</v>
      </c>
    </row>
    <row r="4236" spans="1:6" ht="12.75">
      <c r="A4236" s="17" t="s">
        <v>922</v>
      </c>
      <c r="B4236" s="31">
        <v>24030100</v>
      </c>
      <c r="C4236" s="31"/>
      <c r="D4236" s="31">
        <v>6479270</v>
      </c>
      <c r="E4236" s="17"/>
      <c r="F4236" s="14">
        <f t="shared" si="141"/>
        <v>0.26963142059333917</v>
      </c>
    </row>
    <row r="4237" spans="1:6" ht="12.75">
      <c r="A4237" s="17" t="s">
        <v>1802</v>
      </c>
      <c r="B4237" s="31">
        <v>383164200</v>
      </c>
      <c r="C4237" s="31"/>
      <c r="D4237" s="31">
        <v>122514330</v>
      </c>
      <c r="E4237" s="17"/>
      <c r="F4237" s="14">
        <f t="shared" si="141"/>
        <v>0.3197436764708185</v>
      </c>
    </row>
    <row r="4238" spans="1:6" ht="12.75">
      <c r="A4238" s="17" t="s">
        <v>831</v>
      </c>
      <c r="B4238" s="31">
        <v>267470000</v>
      </c>
      <c r="C4238" s="31"/>
      <c r="D4238" s="31">
        <v>63847480</v>
      </c>
      <c r="E4238" s="17"/>
      <c r="F4238" s="14">
        <f t="shared" si="141"/>
        <v>0.2387089393202976</v>
      </c>
    </row>
    <row r="4239" spans="1:6" ht="12.75">
      <c r="A4239" s="17" t="s">
        <v>1803</v>
      </c>
      <c r="B4239" s="31">
        <v>69134200</v>
      </c>
      <c r="C4239" s="31"/>
      <c r="D4239" s="31">
        <v>20290170</v>
      </c>
      <c r="E4239" s="17"/>
      <c r="F4239" s="14">
        <f t="shared" si="141"/>
        <v>0.29348961874152013</v>
      </c>
    </row>
    <row r="4240" spans="1:6" ht="12.75">
      <c r="A4240" s="17" t="s">
        <v>1804</v>
      </c>
      <c r="B4240" s="31">
        <v>54238400</v>
      </c>
      <c r="C4240" s="31"/>
      <c r="D4240" s="31">
        <v>15549580</v>
      </c>
      <c r="E4240" s="17"/>
      <c r="F4240" s="14">
        <f t="shared" si="141"/>
        <v>0.28668950411516564</v>
      </c>
    </row>
    <row r="4241" spans="1:6" ht="12.75">
      <c r="A4241" s="8" t="s">
        <v>1805</v>
      </c>
      <c r="B4241" s="37">
        <f>SUM(B4242:B4250)</f>
        <v>2011171800</v>
      </c>
      <c r="C4241" s="37"/>
      <c r="D4241" s="37">
        <f>SUM(D4242:D4250)</f>
        <v>559644780</v>
      </c>
      <c r="E4241" s="37"/>
      <c r="F4241" s="10">
        <f t="shared" si="141"/>
        <v>0.2782680127078154</v>
      </c>
    </row>
    <row r="4242" spans="1:6" ht="12.75">
      <c r="A4242" s="17" t="s">
        <v>1806</v>
      </c>
      <c r="B4242" s="31">
        <v>9091700</v>
      </c>
      <c r="C4242" s="31"/>
      <c r="D4242" s="31">
        <v>2273590</v>
      </c>
      <c r="E4242" s="17"/>
      <c r="F4242" s="14">
        <f t="shared" si="141"/>
        <v>0.2500731436365036</v>
      </c>
    </row>
    <row r="4243" spans="1:6" ht="12.75">
      <c r="A4243" s="17" t="s">
        <v>1802</v>
      </c>
      <c r="B4243" s="31">
        <v>25219900</v>
      </c>
      <c r="C4243" s="31"/>
      <c r="D4243" s="31">
        <v>8373050</v>
      </c>
      <c r="E4243" s="17"/>
      <c r="F4243" s="14">
        <f t="shared" si="141"/>
        <v>0.332001712933041</v>
      </c>
    </row>
    <row r="4244" spans="1:6" ht="12.75">
      <c r="A4244" s="17" t="s">
        <v>2730</v>
      </c>
      <c r="B4244" s="31">
        <v>1750131200</v>
      </c>
      <c r="C4244" s="31"/>
      <c r="D4244" s="31">
        <v>483899800</v>
      </c>
      <c r="E4244" s="17"/>
      <c r="F4244" s="14">
        <f t="shared" si="141"/>
        <v>0.27649344232021006</v>
      </c>
    </row>
    <row r="4245" spans="1:6" ht="12.75">
      <c r="A4245" s="17" t="s">
        <v>1807</v>
      </c>
      <c r="B4245" s="31">
        <v>7510500</v>
      </c>
      <c r="C4245" s="31"/>
      <c r="D4245" s="31">
        <v>1673890</v>
      </c>
      <c r="E4245" s="17"/>
      <c r="F4245" s="14">
        <f t="shared" si="141"/>
        <v>0.22287331069835564</v>
      </c>
    </row>
    <row r="4246" spans="1:6" ht="12.75">
      <c r="A4246" s="17" t="s">
        <v>1808</v>
      </c>
      <c r="B4246" s="31">
        <v>1008600</v>
      </c>
      <c r="C4246" s="31"/>
      <c r="D4246" s="31">
        <v>494950</v>
      </c>
      <c r="E4246" s="17"/>
      <c r="F4246" s="14">
        <f t="shared" si="141"/>
        <v>0.49072972437041446</v>
      </c>
    </row>
    <row r="4247" spans="1:6" ht="12.75">
      <c r="A4247" s="17" t="s">
        <v>1809</v>
      </c>
      <c r="B4247" s="31">
        <v>17476300</v>
      </c>
      <c r="C4247" s="31"/>
      <c r="D4247" s="31">
        <v>4862770</v>
      </c>
      <c r="E4247" s="17"/>
      <c r="F4247" s="14">
        <f t="shared" si="141"/>
        <v>0.2782494006168354</v>
      </c>
    </row>
    <row r="4248" spans="1:6" ht="12.75">
      <c r="A4248" s="17" t="s">
        <v>1810</v>
      </c>
      <c r="B4248" s="31">
        <v>87183300</v>
      </c>
      <c r="C4248" s="31"/>
      <c r="D4248" s="31">
        <v>31082700</v>
      </c>
      <c r="E4248" s="17"/>
      <c r="F4248" s="14">
        <f t="shared" si="141"/>
        <v>0.3565212603789946</v>
      </c>
    </row>
    <row r="4249" spans="1:6" ht="12.75">
      <c r="A4249" s="17" t="s">
        <v>1803</v>
      </c>
      <c r="B4249" s="31">
        <v>478100</v>
      </c>
      <c r="C4249" s="31"/>
      <c r="D4249" s="31">
        <v>125910</v>
      </c>
      <c r="E4249" s="17"/>
      <c r="F4249" s="14">
        <f t="shared" si="141"/>
        <v>0.2633549466638779</v>
      </c>
    </row>
    <row r="4250" spans="1:6" ht="12.75">
      <c r="A4250" s="17" t="s">
        <v>1811</v>
      </c>
      <c r="B4250" s="31">
        <v>113072200</v>
      </c>
      <c r="C4250" s="31"/>
      <c r="D4250" s="31">
        <v>26858120</v>
      </c>
      <c r="E4250" s="17"/>
      <c r="F4250" s="14">
        <f t="shared" si="141"/>
        <v>0.23753071046640994</v>
      </c>
    </row>
    <row r="4251" spans="1:6" ht="12.75">
      <c r="A4251" s="8" t="s">
        <v>1812</v>
      </c>
      <c r="B4251" s="37">
        <v>189053800</v>
      </c>
      <c r="C4251" s="37"/>
      <c r="D4251" s="37">
        <v>62506475</v>
      </c>
      <c r="E4251" s="37"/>
      <c r="F4251" s="10">
        <f t="shared" si="141"/>
        <v>0.3306279746823391</v>
      </c>
    </row>
    <row r="4252" spans="1:6" ht="12.75">
      <c r="A4252" s="8" t="s">
        <v>1813</v>
      </c>
      <c r="B4252" s="37">
        <f>SUM(B4253:B4261)</f>
        <v>879097400</v>
      </c>
      <c r="C4252" s="37"/>
      <c r="D4252" s="37">
        <f>SUM(D4253:D4261)</f>
        <v>243920817</v>
      </c>
      <c r="E4252" s="37"/>
      <c r="F4252" s="10">
        <f t="shared" si="141"/>
        <v>0.27746733979647764</v>
      </c>
    </row>
    <row r="4253" spans="1:6" ht="12.75">
      <c r="A4253" s="17" t="s">
        <v>545</v>
      </c>
      <c r="B4253" s="87">
        <v>313015500</v>
      </c>
      <c r="C4253" s="87"/>
      <c r="D4253" s="87">
        <v>77513750</v>
      </c>
      <c r="E4253" s="65"/>
      <c r="F4253" s="14">
        <f t="shared" si="141"/>
        <v>0.24763550047841082</v>
      </c>
    </row>
    <row r="4254" spans="1:6" ht="12.75">
      <c r="A4254" s="17" t="s">
        <v>1814</v>
      </c>
      <c r="B4254" s="87">
        <v>23008900</v>
      </c>
      <c r="C4254" s="87"/>
      <c r="D4254" s="87">
        <v>7325640</v>
      </c>
      <c r="E4254" s="65"/>
      <c r="F4254" s="14">
        <f t="shared" si="141"/>
        <v>0.31838288662213315</v>
      </c>
    </row>
    <row r="4255" spans="1:6" ht="12.75">
      <c r="A4255" s="17" t="s">
        <v>1383</v>
      </c>
      <c r="B4255" s="87">
        <v>75152800</v>
      </c>
      <c r="C4255" s="87"/>
      <c r="D4255" s="87">
        <v>18008090</v>
      </c>
      <c r="E4255" s="65"/>
      <c r="F4255" s="14">
        <f t="shared" si="141"/>
        <v>0.2396196815022195</v>
      </c>
    </row>
    <row r="4256" spans="1:6" ht="12.75">
      <c r="A4256" s="17" t="s">
        <v>1815</v>
      </c>
      <c r="B4256" s="87">
        <v>9111900</v>
      </c>
      <c r="C4256" s="87"/>
      <c r="D4256" s="87">
        <v>2417950</v>
      </c>
      <c r="E4256" s="65"/>
      <c r="F4256" s="14">
        <f t="shared" si="141"/>
        <v>0.26536177965078633</v>
      </c>
    </row>
    <row r="4257" spans="1:6" ht="12.75">
      <c r="A4257" s="17" t="s">
        <v>943</v>
      </c>
      <c r="B4257" s="87">
        <v>11011200</v>
      </c>
      <c r="C4257" s="87"/>
      <c r="D4257" s="87">
        <v>2919960</v>
      </c>
      <c r="E4257" s="65"/>
      <c r="F4257" s="14">
        <f t="shared" si="141"/>
        <v>0.2651809067131648</v>
      </c>
    </row>
    <row r="4258" spans="1:6" ht="12.75">
      <c r="A4258" s="17" t="s">
        <v>944</v>
      </c>
      <c r="B4258" s="87">
        <v>18470600</v>
      </c>
      <c r="C4258" s="87"/>
      <c r="D4258" s="87">
        <v>5415510</v>
      </c>
      <c r="E4258" s="65"/>
      <c r="F4258" s="14">
        <f t="shared" si="141"/>
        <v>0.2931962145247041</v>
      </c>
    </row>
    <row r="4259" spans="1:6" ht="12.75">
      <c r="A4259" s="17" t="s">
        <v>945</v>
      </c>
      <c r="B4259" s="87">
        <v>84255400</v>
      </c>
      <c r="C4259" s="87"/>
      <c r="D4259" s="87">
        <v>26170840</v>
      </c>
      <c r="E4259" s="65"/>
      <c r="F4259" s="14">
        <f t="shared" si="141"/>
        <v>0.31061320698732664</v>
      </c>
    </row>
    <row r="4260" spans="1:6" ht="12.75">
      <c r="A4260" s="17" t="s">
        <v>2614</v>
      </c>
      <c r="B4260" s="87">
        <v>280795500</v>
      </c>
      <c r="C4260" s="87"/>
      <c r="D4260" s="87">
        <v>71285230</v>
      </c>
      <c r="E4260" s="65"/>
      <c r="F4260" s="14">
        <f t="shared" si="141"/>
        <v>0.25386884761329864</v>
      </c>
    </row>
    <row r="4261" spans="1:6" ht="12.75">
      <c r="A4261" s="17" t="s">
        <v>946</v>
      </c>
      <c r="B4261" s="87">
        <v>64275600</v>
      </c>
      <c r="C4261" s="87"/>
      <c r="D4261" s="87">
        <v>32863847</v>
      </c>
      <c r="E4261" s="65"/>
      <c r="F4261" s="14">
        <f t="shared" si="141"/>
        <v>0.5112958416568651</v>
      </c>
    </row>
    <row r="4262" spans="1:6" ht="12.75">
      <c r="A4262" s="40" t="s">
        <v>435</v>
      </c>
      <c r="B4262" s="93"/>
      <c r="C4262" s="93"/>
      <c r="D4262" s="93"/>
      <c r="E4262" s="65"/>
      <c r="F4262" s="14"/>
    </row>
    <row r="4263" spans="1:6" ht="12.75">
      <c r="A4263" s="46" t="s">
        <v>908</v>
      </c>
      <c r="B4263" s="47"/>
      <c r="C4263" s="47"/>
      <c r="D4263" s="47"/>
      <c r="E4263" s="47"/>
      <c r="F4263" s="48"/>
    </row>
    <row r="4264" spans="1:6" ht="8.25" customHeight="1">
      <c r="A4264" s="49"/>
      <c r="B4264" s="11"/>
      <c r="C4264" s="11"/>
      <c r="D4264" s="11"/>
      <c r="E4264" s="11"/>
      <c r="F4264" s="45"/>
    </row>
    <row r="4265" spans="1:6" ht="12.75">
      <c r="A4265" s="20" t="s">
        <v>1448</v>
      </c>
      <c r="B4265" s="5">
        <v>2002</v>
      </c>
      <c r="C4265" s="5" t="s">
        <v>1449</v>
      </c>
      <c r="D4265" s="5">
        <v>2002</v>
      </c>
      <c r="E4265" s="20"/>
      <c r="F4265" s="50"/>
    </row>
    <row r="4266" spans="1:6" ht="13.5" thickBot="1">
      <c r="A4266" s="51" t="s">
        <v>1450</v>
      </c>
      <c r="B4266" s="52" t="s">
        <v>1451</v>
      </c>
      <c r="C4266" s="51"/>
      <c r="D4266" s="51" t="s">
        <v>1452</v>
      </c>
      <c r="E4266" s="51"/>
      <c r="F4266" s="53" t="s">
        <v>1453</v>
      </c>
    </row>
    <row r="4267" spans="1:6" ht="7.5" customHeight="1">
      <c r="A4267" s="11"/>
      <c r="B4267" s="13"/>
      <c r="C4267" s="13"/>
      <c r="D4267" s="13"/>
      <c r="E4267" s="11"/>
      <c r="F4267" s="45"/>
    </row>
    <row r="4268" spans="1:6" ht="12.75">
      <c r="A4268" s="8" t="s">
        <v>947</v>
      </c>
      <c r="B4268" s="37">
        <f>SUM(B4269:B4277)</f>
        <v>687986900</v>
      </c>
      <c r="C4268" s="37"/>
      <c r="D4268" s="37">
        <f>SUM(D4269:D4277)</f>
        <v>174143730</v>
      </c>
      <c r="E4268" s="37"/>
      <c r="F4268" s="10">
        <f aca="true" t="shared" si="142" ref="F4268:F4291">SUM(D4268/B4268)</f>
        <v>0.2531207062227493</v>
      </c>
    </row>
    <row r="4269" spans="1:6" ht="12.75">
      <c r="A4269" s="17" t="s">
        <v>948</v>
      </c>
      <c r="B4269" s="31">
        <v>6444900</v>
      </c>
      <c r="C4269" s="31"/>
      <c r="D4269" s="31">
        <v>2272860</v>
      </c>
      <c r="E4269" s="17"/>
      <c r="F4269" s="14">
        <f t="shared" si="142"/>
        <v>0.3526602429828236</v>
      </c>
    </row>
    <row r="4270" spans="1:6" ht="12.75">
      <c r="A4270" s="17" t="s">
        <v>949</v>
      </c>
      <c r="B4270" s="31">
        <v>97268100</v>
      </c>
      <c r="C4270" s="31"/>
      <c r="D4270" s="31">
        <v>23942410</v>
      </c>
      <c r="E4270" s="17"/>
      <c r="F4270" s="14">
        <f t="shared" si="142"/>
        <v>0.24614863454719482</v>
      </c>
    </row>
    <row r="4271" spans="1:6" ht="12.75">
      <c r="A4271" s="17" t="s">
        <v>160</v>
      </c>
      <c r="B4271" s="31">
        <v>78271900</v>
      </c>
      <c r="C4271" s="31"/>
      <c r="D4271" s="31">
        <v>20346170</v>
      </c>
      <c r="E4271" s="17"/>
      <c r="F4271" s="14">
        <f t="shared" si="142"/>
        <v>0.25994220147971364</v>
      </c>
    </row>
    <row r="4272" spans="1:6" ht="12.75">
      <c r="A4272" s="17" t="s">
        <v>950</v>
      </c>
      <c r="B4272" s="31">
        <v>6443500</v>
      </c>
      <c r="C4272" s="31"/>
      <c r="D4272" s="31">
        <v>1629310</v>
      </c>
      <c r="E4272" s="17"/>
      <c r="F4272" s="14">
        <f t="shared" si="142"/>
        <v>0.2528610227360906</v>
      </c>
    </row>
    <row r="4273" spans="1:6" ht="12.75">
      <c r="A4273" s="17" t="s">
        <v>951</v>
      </c>
      <c r="B4273" s="31">
        <v>70599500</v>
      </c>
      <c r="C4273" s="31"/>
      <c r="D4273" s="31">
        <v>16861200</v>
      </c>
      <c r="E4273" s="17"/>
      <c r="F4273" s="14">
        <f t="shared" si="142"/>
        <v>0.2388288868901338</v>
      </c>
    </row>
    <row r="4274" spans="1:6" ht="12.75">
      <c r="A4274" s="17" t="s">
        <v>952</v>
      </c>
      <c r="B4274" s="31">
        <v>380248600</v>
      </c>
      <c r="C4274" s="31"/>
      <c r="D4274" s="31">
        <v>92534440</v>
      </c>
      <c r="E4274" s="17"/>
      <c r="F4274" s="14">
        <f t="shared" si="142"/>
        <v>0.2433524804562068</v>
      </c>
    </row>
    <row r="4275" spans="1:6" ht="12.75">
      <c r="A4275" s="17" t="s">
        <v>953</v>
      </c>
      <c r="B4275" s="31">
        <v>11947200</v>
      </c>
      <c r="C4275" s="31"/>
      <c r="D4275" s="31">
        <v>3865930</v>
      </c>
      <c r="E4275" s="17"/>
      <c r="F4275" s="14">
        <f t="shared" si="142"/>
        <v>0.32358460559796437</v>
      </c>
    </row>
    <row r="4276" spans="1:6" ht="12.75">
      <c r="A4276" s="17" t="s">
        <v>954</v>
      </c>
      <c r="B4276" s="31">
        <v>29980000</v>
      </c>
      <c r="C4276" s="31"/>
      <c r="D4276" s="31">
        <v>10133770</v>
      </c>
      <c r="E4276" s="17"/>
      <c r="F4276" s="14">
        <f t="shared" si="142"/>
        <v>0.3380176784523015</v>
      </c>
    </row>
    <row r="4277" spans="1:6" ht="12.75">
      <c r="A4277" s="17" t="s">
        <v>955</v>
      </c>
      <c r="B4277" s="31">
        <v>6783200</v>
      </c>
      <c r="C4277" s="31"/>
      <c r="D4277" s="31">
        <v>2557640</v>
      </c>
      <c r="E4277" s="17"/>
      <c r="F4277" s="14">
        <f t="shared" si="142"/>
        <v>0.3770550772496757</v>
      </c>
    </row>
    <row r="4278" spans="1:6" ht="12.75">
      <c r="A4278" s="8" t="s">
        <v>956</v>
      </c>
      <c r="B4278" s="37">
        <v>147149600</v>
      </c>
      <c r="C4278" s="37"/>
      <c r="D4278" s="37">
        <v>61797860</v>
      </c>
      <c r="E4278" s="37"/>
      <c r="F4278" s="10">
        <f t="shared" si="142"/>
        <v>0.4199662112571152</v>
      </c>
    </row>
    <row r="4279" spans="1:6" ht="12.75">
      <c r="A4279" s="8" t="s">
        <v>957</v>
      </c>
      <c r="B4279" s="37">
        <f>SUM(B4280:B4283)</f>
        <v>499240700</v>
      </c>
      <c r="C4279" s="37"/>
      <c r="D4279" s="37">
        <f>SUM(D4280:D4283)</f>
        <v>146709590</v>
      </c>
      <c r="E4279" s="37"/>
      <c r="F4279" s="10">
        <f t="shared" si="142"/>
        <v>0.29386544406335463</v>
      </c>
    </row>
    <row r="4280" spans="1:6" ht="12.75">
      <c r="A4280" s="17" t="s">
        <v>958</v>
      </c>
      <c r="B4280" s="31">
        <v>3190500</v>
      </c>
      <c r="C4280" s="31"/>
      <c r="D4280" s="31">
        <v>1071740</v>
      </c>
      <c r="E4280" s="17"/>
      <c r="F4280" s="14">
        <f t="shared" si="142"/>
        <v>0.335916000626861</v>
      </c>
    </row>
    <row r="4281" spans="1:6" ht="12.75">
      <c r="A4281" s="17" t="s">
        <v>428</v>
      </c>
      <c r="B4281" s="31">
        <v>88828100</v>
      </c>
      <c r="C4281" s="31"/>
      <c r="D4281" s="31">
        <v>26371830</v>
      </c>
      <c r="E4281" s="17"/>
      <c r="F4281" s="14">
        <f t="shared" si="142"/>
        <v>0.29688612049565394</v>
      </c>
    </row>
    <row r="4282" spans="1:6" ht="12.75">
      <c r="A4282" s="17" t="s">
        <v>959</v>
      </c>
      <c r="B4282" s="31">
        <v>97432600</v>
      </c>
      <c r="C4282" s="31"/>
      <c r="D4282" s="31">
        <v>32570650</v>
      </c>
      <c r="E4282" s="17"/>
      <c r="F4282" s="14">
        <f t="shared" si="142"/>
        <v>0.3342890367289798</v>
      </c>
    </row>
    <row r="4283" spans="1:6" ht="12.75">
      <c r="A4283" s="17" t="s">
        <v>1834</v>
      </c>
      <c r="B4283" s="31">
        <v>309789500</v>
      </c>
      <c r="C4283" s="31"/>
      <c r="D4283" s="31">
        <v>86695370</v>
      </c>
      <c r="E4283" s="17"/>
      <c r="F4283" s="14">
        <f t="shared" si="142"/>
        <v>0.2798525127546285</v>
      </c>
    </row>
    <row r="4284" spans="1:6" ht="12.75">
      <c r="A4284" s="8" t="s">
        <v>960</v>
      </c>
      <c r="B4284" s="37">
        <f>SUM(B4285:B4286)</f>
        <v>385040200</v>
      </c>
      <c r="C4284" s="37"/>
      <c r="D4284" s="37">
        <f>SUM(D4285:D4286)</f>
        <v>138805200</v>
      </c>
      <c r="E4284" s="37"/>
      <c r="F4284" s="10">
        <f t="shared" si="142"/>
        <v>0.36049534568078867</v>
      </c>
    </row>
    <row r="4285" spans="1:6" ht="12.75">
      <c r="A4285" s="17" t="s">
        <v>961</v>
      </c>
      <c r="B4285" s="31">
        <v>77422900</v>
      </c>
      <c r="C4285" s="31"/>
      <c r="D4285" s="31">
        <v>30774960</v>
      </c>
      <c r="E4285" s="17"/>
      <c r="F4285" s="14">
        <f t="shared" si="142"/>
        <v>0.3974916981926536</v>
      </c>
    </row>
    <row r="4286" spans="1:6" ht="12.75">
      <c r="A4286" s="17" t="s">
        <v>962</v>
      </c>
      <c r="B4286" s="31">
        <v>307617300</v>
      </c>
      <c r="C4286" s="31"/>
      <c r="D4286" s="31">
        <v>108030240</v>
      </c>
      <c r="E4286" s="17"/>
      <c r="F4286" s="14">
        <f t="shared" si="142"/>
        <v>0.35118388985274884</v>
      </c>
    </row>
    <row r="4287" spans="1:6" ht="12.75">
      <c r="A4287" s="8" t="s">
        <v>963</v>
      </c>
      <c r="B4287" s="37">
        <f>SUM(B4288:B4293)</f>
        <v>1178998300</v>
      </c>
      <c r="C4287" s="37"/>
      <c r="D4287" s="37">
        <f>SUM(D4288:D4293)</f>
        <v>327822010</v>
      </c>
      <c r="E4287" s="37"/>
      <c r="F4287" s="10">
        <f t="shared" si="142"/>
        <v>0.2780512999891518</v>
      </c>
    </row>
    <row r="4288" spans="1:6" ht="12.75">
      <c r="A4288" s="17" t="s">
        <v>964</v>
      </c>
      <c r="B4288" s="31">
        <v>97484400</v>
      </c>
      <c r="C4288" s="31"/>
      <c r="D4288" s="31">
        <v>29531000</v>
      </c>
      <c r="E4288" s="17"/>
      <c r="F4288" s="14">
        <f t="shared" si="142"/>
        <v>0.3029305201652777</v>
      </c>
    </row>
    <row r="4289" spans="1:6" ht="12.75">
      <c r="A4289" s="17" t="s">
        <v>965</v>
      </c>
      <c r="B4289" s="31">
        <v>1063550200</v>
      </c>
      <c r="C4289" s="31"/>
      <c r="D4289" s="31">
        <v>292775910</v>
      </c>
      <c r="E4289" s="17"/>
      <c r="F4289" s="14">
        <f t="shared" si="142"/>
        <v>0.27528170273485913</v>
      </c>
    </row>
    <row r="4290" spans="1:6" ht="12.75">
      <c r="A4290" s="17" t="s">
        <v>966</v>
      </c>
      <c r="B4290" s="31">
        <v>16456900</v>
      </c>
      <c r="C4290" s="31"/>
      <c r="D4290" s="31">
        <v>3831700</v>
      </c>
      <c r="E4290" s="17"/>
      <c r="F4290" s="14">
        <f t="shared" si="142"/>
        <v>0.23283242895077444</v>
      </c>
    </row>
    <row r="4291" spans="1:6" ht="12.75">
      <c r="A4291" s="17" t="s">
        <v>735</v>
      </c>
      <c r="B4291" s="31">
        <v>964500</v>
      </c>
      <c r="C4291" s="31"/>
      <c r="D4291" s="31">
        <v>918400</v>
      </c>
      <c r="E4291" s="17"/>
      <c r="F4291" s="14">
        <f t="shared" si="142"/>
        <v>0.9522032141005703</v>
      </c>
    </row>
    <row r="4292" spans="1:6" ht="12.75">
      <c r="A4292" s="40" t="s">
        <v>862</v>
      </c>
      <c r="B4292" s="31"/>
      <c r="C4292" s="31"/>
      <c r="D4292" s="31"/>
      <c r="E4292" s="17"/>
      <c r="F4292" s="14"/>
    </row>
    <row r="4293" spans="1:6" ht="12.75">
      <c r="A4293" s="17" t="s">
        <v>737</v>
      </c>
      <c r="B4293" s="31">
        <v>542300</v>
      </c>
      <c r="C4293" s="31"/>
      <c r="D4293" s="31">
        <v>765000</v>
      </c>
      <c r="E4293" s="17"/>
      <c r="F4293" s="14">
        <f>SUM(D4293/B4293)</f>
        <v>1.4106583072100314</v>
      </c>
    </row>
    <row r="4294" spans="1:6" ht="12.75">
      <c r="A4294" s="40" t="s">
        <v>862</v>
      </c>
      <c r="B4294" s="31"/>
      <c r="C4294" s="31"/>
      <c r="D4294" s="31"/>
      <c r="E4294" s="17"/>
      <c r="F4294" s="14"/>
    </row>
    <row r="4295" spans="1:6" ht="12.75">
      <c r="A4295" s="8" t="s">
        <v>967</v>
      </c>
      <c r="B4295" s="37">
        <f>SUM(B4296:B4301)</f>
        <v>952803500</v>
      </c>
      <c r="C4295" s="37"/>
      <c r="D4295" s="37">
        <f>SUM(D4296:D4301)</f>
        <v>254499775</v>
      </c>
      <c r="E4295" s="37"/>
      <c r="F4295" s="10">
        <f aca="true" t="shared" si="143" ref="F4295:F4301">SUM(D4295/B4295)</f>
        <v>0.26710625538214333</v>
      </c>
    </row>
    <row r="4296" spans="1:6" ht="12.75">
      <c r="A4296" s="17" t="s">
        <v>1808</v>
      </c>
      <c r="B4296" s="31">
        <v>1816900</v>
      </c>
      <c r="C4296" s="31"/>
      <c r="D4296" s="31">
        <v>550540</v>
      </c>
      <c r="E4296" s="17"/>
      <c r="F4296" s="14">
        <f t="shared" si="143"/>
        <v>0.30301062248885463</v>
      </c>
    </row>
    <row r="4297" spans="1:6" ht="12.75">
      <c r="A4297" s="17" t="s">
        <v>1809</v>
      </c>
      <c r="B4297" s="31">
        <v>57856900</v>
      </c>
      <c r="C4297" s="31"/>
      <c r="D4297" s="31">
        <v>15959170</v>
      </c>
      <c r="E4297" s="17"/>
      <c r="F4297" s="14">
        <f t="shared" si="143"/>
        <v>0.27583866401414525</v>
      </c>
    </row>
    <row r="4298" spans="1:6" ht="12.75">
      <c r="A4298" s="17" t="s">
        <v>968</v>
      </c>
      <c r="B4298" s="31">
        <v>7353900</v>
      </c>
      <c r="C4298" s="31"/>
      <c r="D4298" s="31">
        <v>2263990</v>
      </c>
      <c r="E4298" s="17"/>
      <c r="F4298" s="14">
        <f t="shared" si="143"/>
        <v>0.3078624947306871</v>
      </c>
    </row>
    <row r="4299" spans="1:6" ht="12.75">
      <c r="A4299" s="17" t="s">
        <v>2847</v>
      </c>
      <c r="B4299" s="31">
        <v>803612800</v>
      </c>
      <c r="C4299" s="31"/>
      <c r="D4299" s="31">
        <v>210657745</v>
      </c>
      <c r="E4299" s="17"/>
      <c r="F4299" s="14">
        <f t="shared" si="143"/>
        <v>0.26213836439638594</v>
      </c>
    </row>
    <row r="4300" spans="1:6" ht="12.75">
      <c r="A4300" s="17" t="s">
        <v>969</v>
      </c>
      <c r="B4300" s="31">
        <v>80755600</v>
      </c>
      <c r="C4300" s="31"/>
      <c r="D4300" s="31">
        <v>23063430</v>
      </c>
      <c r="E4300" s="17"/>
      <c r="F4300" s="14">
        <f t="shared" si="143"/>
        <v>0.2855954261995453</v>
      </c>
    </row>
    <row r="4301" spans="1:6" ht="12.75">
      <c r="A4301" s="17" t="s">
        <v>969</v>
      </c>
      <c r="B4301" s="31">
        <v>1407400</v>
      </c>
      <c r="C4301" s="31"/>
      <c r="D4301" s="31">
        <v>2004900</v>
      </c>
      <c r="E4301" s="17"/>
      <c r="F4301" s="14">
        <f t="shared" si="143"/>
        <v>1.4245417081142533</v>
      </c>
    </row>
    <row r="4302" spans="1:6" ht="12.75">
      <c r="A4302" s="40" t="s">
        <v>862</v>
      </c>
      <c r="B4302" s="31"/>
      <c r="C4302" s="31"/>
      <c r="D4302" s="31"/>
      <c r="E4302" s="17"/>
      <c r="F4302" s="14"/>
    </row>
    <row r="4303" spans="1:6" ht="12.75">
      <c r="A4303" s="8" t="s">
        <v>970</v>
      </c>
      <c r="B4303" s="37">
        <f>SUM(B4304:B4308)</f>
        <v>428114000</v>
      </c>
      <c r="C4303" s="37"/>
      <c r="D4303" s="37">
        <f>SUM(D4304:D4308)</f>
        <v>114587010</v>
      </c>
      <c r="E4303" s="37"/>
      <c r="F4303" s="10">
        <f>SUM(D4303/B4303)</f>
        <v>0.2676553674955736</v>
      </c>
    </row>
    <row r="4304" spans="1:6" ht="12.75">
      <c r="A4304" s="17" t="s">
        <v>971</v>
      </c>
      <c r="B4304" s="31">
        <v>279167600</v>
      </c>
      <c r="C4304" s="31"/>
      <c r="D4304" s="31">
        <v>70435350</v>
      </c>
      <c r="E4304" s="17"/>
      <c r="F4304" s="14">
        <f>SUM(D4304/B4304)</f>
        <v>0.25230488781649446</v>
      </c>
    </row>
    <row r="4305" spans="1:6" ht="12.75">
      <c r="A4305" s="17" t="s">
        <v>972</v>
      </c>
      <c r="B4305" s="31">
        <v>99304000</v>
      </c>
      <c r="C4305" s="31"/>
      <c r="D4305" s="31">
        <v>30336320</v>
      </c>
      <c r="E4305" s="17"/>
      <c r="F4305" s="14">
        <f>SUM(D4305/B4305)</f>
        <v>0.30548940626762267</v>
      </c>
    </row>
    <row r="4306" spans="1:6" ht="12.75">
      <c r="A4306" s="17" t="s">
        <v>973</v>
      </c>
      <c r="B4306" s="31">
        <v>9520000</v>
      </c>
      <c r="C4306" s="31"/>
      <c r="D4306" s="31">
        <v>2740880</v>
      </c>
      <c r="E4306" s="17"/>
      <c r="F4306" s="14">
        <f>SUM(D4306/B4306)</f>
        <v>0.2879075630252101</v>
      </c>
    </row>
    <row r="4307" spans="1:6" ht="12.75">
      <c r="A4307" s="40" t="s">
        <v>913</v>
      </c>
      <c r="B4307" s="31"/>
      <c r="C4307" s="31"/>
      <c r="D4307" s="31"/>
      <c r="E4307" s="17"/>
      <c r="F4307" s="14"/>
    </row>
    <row r="4308" spans="1:6" ht="12.75">
      <c r="A4308" s="17" t="s">
        <v>974</v>
      </c>
      <c r="B4308" s="31">
        <v>40122400</v>
      </c>
      <c r="C4308" s="31"/>
      <c r="D4308" s="31">
        <v>11074460</v>
      </c>
      <c r="E4308" s="17"/>
      <c r="F4308" s="14">
        <f>SUM(D4308/B4308)</f>
        <v>0.2760168883217355</v>
      </c>
    </row>
    <row r="4309" spans="1:6" ht="12.75">
      <c r="A4309" s="40" t="s">
        <v>913</v>
      </c>
      <c r="B4309" s="17"/>
      <c r="C4309" s="17"/>
      <c r="D4309" s="17"/>
      <c r="E4309" s="17"/>
      <c r="F4309" s="14"/>
    </row>
    <row r="4310" spans="1:6" ht="12.75">
      <c r="A4310" s="8" t="s">
        <v>975</v>
      </c>
      <c r="B4310" s="37">
        <f>SUM(B4311:B4317)</f>
        <v>484196100</v>
      </c>
      <c r="C4310" s="37"/>
      <c r="D4310" s="37">
        <f>SUM(D4311:D4317)</f>
        <v>124084290</v>
      </c>
      <c r="E4310" s="37"/>
      <c r="F4310" s="10">
        <f aca="true" t="shared" si="144" ref="F4310:F4317">SUM(D4310/B4310)</f>
        <v>0.2562686688306659</v>
      </c>
    </row>
    <row r="4311" spans="1:6" ht="12.75">
      <c r="A4311" s="17" t="s">
        <v>976</v>
      </c>
      <c r="B4311" s="31">
        <v>7089300</v>
      </c>
      <c r="C4311" s="31"/>
      <c r="D4311" s="31">
        <v>1669820</v>
      </c>
      <c r="E4311" s="17"/>
      <c r="F4311" s="14">
        <f t="shared" si="144"/>
        <v>0.23554088555992833</v>
      </c>
    </row>
    <row r="4312" spans="1:6" ht="12.75">
      <c r="A4312" s="17" t="s">
        <v>977</v>
      </c>
      <c r="B4312" s="31">
        <v>12684400</v>
      </c>
      <c r="C4312" s="31"/>
      <c r="D4312" s="31">
        <v>3143470</v>
      </c>
      <c r="E4312" s="17"/>
      <c r="F4312" s="14">
        <f t="shared" si="144"/>
        <v>0.2478217337832298</v>
      </c>
    </row>
    <row r="4313" spans="1:6" ht="12.75">
      <c r="A4313" s="17" t="s">
        <v>1853</v>
      </c>
      <c r="B4313" s="31">
        <v>196365700</v>
      </c>
      <c r="C4313" s="31"/>
      <c r="D4313" s="31">
        <v>51324430</v>
      </c>
      <c r="E4313" s="17"/>
      <c r="F4313" s="14">
        <f t="shared" si="144"/>
        <v>0.26137166521444427</v>
      </c>
    </row>
    <row r="4314" spans="1:6" ht="12.75">
      <c r="A4314" s="17" t="s">
        <v>1854</v>
      </c>
      <c r="B4314" s="31">
        <v>9891400</v>
      </c>
      <c r="C4314" s="31"/>
      <c r="D4314" s="31">
        <v>2517010</v>
      </c>
      <c r="E4314" s="17"/>
      <c r="F4314" s="14">
        <f t="shared" si="144"/>
        <v>0.2544644842994925</v>
      </c>
    </row>
    <row r="4315" spans="1:6" ht="12.75">
      <c r="A4315" s="17" t="s">
        <v>1855</v>
      </c>
      <c r="B4315" s="31">
        <v>186746700</v>
      </c>
      <c r="C4315" s="31"/>
      <c r="D4315" s="31">
        <v>45061110</v>
      </c>
      <c r="E4315" s="17"/>
      <c r="F4315" s="14">
        <f t="shared" si="144"/>
        <v>0.24129534819089174</v>
      </c>
    </row>
    <row r="4316" spans="1:6" ht="12.75">
      <c r="A4316" s="17" t="s">
        <v>1856</v>
      </c>
      <c r="B4316" s="31">
        <v>11893900</v>
      </c>
      <c r="C4316" s="31"/>
      <c r="D4316" s="31">
        <v>3224190</v>
      </c>
      <c r="E4316" s="17"/>
      <c r="F4316" s="14">
        <f t="shared" si="144"/>
        <v>0.2710792927467021</v>
      </c>
    </row>
    <row r="4317" spans="1:6" ht="12.75">
      <c r="A4317" s="17" t="s">
        <v>1857</v>
      </c>
      <c r="B4317" s="31">
        <v>59524700</v>
      </c>
      <c r="C4317" s="31"/>
      <c r="D4317" s="31">
        <v>17144260</v>
      </c>
      <c r="E4317" s="17"/>
      <c r="F4317" s="14">
        <f t="shared" si="144"/>
        <v>0.2880192592318819</v>
      </c>
    </row>
    <row r="4318" spans="1:6" ht="5.25" customHeight="1">
      <c r="A4318" s="17"/>
      <c r="B4318" s="31"/>
      <c r="C4318" s="31"/>
      <c r="D4318" s="31"/>
      <c r="E4318" s="17"/>
      <c r="F4318" s="14"/>
    </row>
    <row r="4319" spans="1:6" ht="15.75">
      <c r="A4319" s="23" t="s">
        <v>2567</v>
      </c>
      <c r="B4319" s="37">
        <f>+B4211+B4220+B4223+B4227+B4231+B4235+B4241+B4251+B4252+B4268+B4278+B4279+B4284+B4287+B4295+B4303+B4310</f>
        <v>12471472000</v>
      </c>
      <c r="C4319" s="37"/>
      <c r="D4319" s="37">
        <f>+D4211+D4220+D4223+D4227+D4231+D4235+D4241+D4251+D4252+D4268+D4278+D4279+D4284+D4287+D4295+D4303+D4310</f>
        <v>3494126967</v>
      </c>
      <c r="E4319" s="37"/>
      <c r="F4319" s="10">
        <f>SUM(D4319/B4319)</f>
        <v>0.2801695715630039</v>
      </c>
    </row>
    <row r="4320" spans="1:6" ht="7.5" customHeight="1">
      <c r="A4320" s="23"/>
      <c r="B4320" s="65"/>
      <c r="C4320" s="65"/>
      <c r="D4320" s="65"/>
      <c r="E4320" s="65"/>
      <c r="F4320" s="90"/>
    </row>
    <row r="4321" spans="1:5" ht="12.75">
      <c r="A4321" s="17" t="s">
        <v>1858</v>
      </c>
      <c r="B4321" s="17" t="s">
        <v>1859</v>
      </c>
      <c r="C4321" s="17"/>
      <c r="D4321" s="17"/>
      <c r="E4321" s="38" t="s">
        <v>510</v>
      </c>
    </row>
    <row r="4322" spans="1:5" ht="12.75">
      <c r="A4322" s="17" t="s">
        <v>1860</v>
      </c>
      <c r="B4322" s="17" t="s">
        <v>1861</v>
      </c>
      <c r="C4322" s="17"/>
      <c r="D4322" s="17"/>
      <c r="E4322" s="38" t="s">
        <v>1771</v>
      </c>
    </row>
    <row r="4323" spans="1:6" ht="12.75">
      <c r="A4323" s="46" t="s">
        <v>1862</v>
      </c>
      <c r="B4323" s="47"/>
      <c r="C4323" s="47"/>
      <c r="D4323" s="47"/>
      <c r="E4323" s="47"/>
      <c r="F4323" s="48"/>
    </row>
    <row r="4324" spans="1:6" ht="12.75">
      <c r="A4324" s="49"/>
      <c r="B4324" s="11"/>
      <c r="C4324" s="11"/>
      <c r="D4324" s="11"/>
      <c r="E4324" s="11"/>
      <c r="F4324" s="45"/>
    </row>
    <row r="4325" spans="1:6" ht="12.75">
      <c r="A4325" s="20" t="s">
        <v>1448</v>
      </c>
      <c r="B4325" s="5">
        <v>2002</v>
      </c>
      <c r="C4325" s="5" t="s">
        <v>1449</v>
      </c>
      <c r="D4325" s="5">
        <v>2002</v>
      </c>
      <c r="E4325" s="20"/>
      <c r="F4325" s="50"/>
    </row>
    <row r="4326" spans="1:6" ht="13.5" thickBot="1">
      <c r="A4326" s="51" t="s">
        <v>1450</v>
      </c>
      <c r="B4326" s="52" t="s">
        <v>1451</v>
      </c>
      <c r="C4326" s="51"/>
      <c r="D4326" s="51" t="s">
        <v>1452</v>
      </c>
      <c r="E4326" s="51"/>
      <c r="F4326" s="53" t="s">
        <v>1453</v>
      </c>
    </row>
    <row r="4327" spans="1:6" ht="12.75">
      <c r="A4327" s="11"/>
      <c r="B4327" s="13"/>
      <c r="C4327" s="13"/>
      <c r="D4327" s="13"/>
      <c r="E4327" s="11"/>
      <c r="F4327" s="45"/>
    </row>
    <row r="4328" spans="1:6" ht="12.75">
      <c r="A4328" s="8" t="s">
        <v>1863</v>
      </c>
      <c r="B4328" s="37">
        <f>SUM(B4329:B4339)</f>
        <v>276161500</v>
      </c>
      <c r="C4328" s="37"/>
      <c r="D4328" s="37">
        <f>SUM(D4329:D4339)</f>
        <v>69112139</v>
      </c>
      <c r="E4328" s="37"/>
      <c r="F4328" s="10">
        <f aca="true" t="shared" si="145" ref="F4328:F4333">SUM(D4328/B4328)</f>
        <v>0.2502598624355676</v>
      </c>
    </row>
    <row r="4329" spans="1:6" ht="12.75">
      <c r="A4329" s="17" t="s">
        <v>479</v>
      </c>
      <c r="B4329" s="31">
        <v>46292100</v>
      </c>
      <c r="C4329" s="31"/>
      <c r="D4329" s="31">
        <v>16127645</v>
      </c>
      <c r="E4329" s="17"/>
      <c r="F4329" s="14">
        <f t="shared" si="145"/>
        <v>0.34838870995267013</v>
      </c>
    </row>
    <row r="4330" spans="1:6" ht="12.75">
      <c r="A4330" s="17" t="s">
        <v>1864</v>
      </c>
      <c r="B4330" s="31">
        <v>19498500</v>
      </c>
      <c r="C4330" s="31"/>
      <c r="D4330" s="31">
        <v>6508140</v>
      </c>
      <c r="E4330" s="17"/>
      <c r="F4330" s="14">
        <f t="shared" si="145"/>
        <v>0.3337764443418724</v>
      </c>
    </row>
    <row r="4331" spans="1:6" ht="12.75">
      <c r="A4331" s="17" t="s">
        <v>1005</v>
      </c>
      <c r="B4331" s="31">
        <v>18296700</v>
      </c>
      <c r="C4331" s="31"/>
      <c r="D4331" s="31">
        <v>6339435</v>
      </c>
      <c r="E4331" s="17"/>
      <c r="F4331" s="14">
        <f t="shared" si="145"/>
        <v>0.3464796930594042</v>
      </c>
    </row>
    <row r="4332" spans="1:6" ht="12.75">
      <c r="A4332" s="17" t="s">
        <v>351</v>
      </c>
      <c r="B4332" s="31">
        <v>41334900</v>
      </c>
      <c r="C4332" s="31"/>
      <c r="D4332" s="31">
        <v>13656290</v>
      </c>
      <c r="E4332" s="17"/>
      <c r="F4332" s="14">
        <f t="shared" si="145"/>
        <v>0.33038159037520354</v>
      </c>
    </row>
    <row r="4333" spans="1:6" ht="12.75">
      <c r="A4333" s="17" t="s">
        <v>115</v>
      </c>
      <c r="B4333" s="31">
        <v>77355100</v>
      </c>
      <c r="C4333" s="31"/>
      <c r="D4333" s="31">
        <v>13314154</v>
      </c>
      <c r="E4333" s="17"/>
      <c r="F4333" s="14">
        <f t="shared" si="145"/>
        <v>0.1721173393868019</v>
      </c>
    </row>
    <row r="4334" spans="1:6" ht="12.75">
      <c r="A4334" s="40" t="s">
        <v>2341</v>
      </c>
      <c r="B4334" s="31"/>
      <c r="C4334" s="31"/>
      <c r="D4334" s="31"/>
      <c r="E4334" s="17"/>
      <c r="F4334" s="14"/>
    </row>
    <row r="4335" spans="1:6" ht="12.75">
      <c r="A4335" s="17" t="s">
        <v>1006</v>
      </c>
      <c r="B4335" s="31">
        <v>48615000</v>
      </c>
      <c r="C4335" s="31"/>
      <c r="D4335" s="31">
        <v>8534866</v>
      </c>
      <c r="E4335" s="17"/>
      <c r="F4335" s="14">
        <f>SUM(D4335/B4335)</f>
        <v>0.1755603414583976</v>
      </c>
    </row>
    <row r="4336" spans="1:6" ht="12.75">
      <c r="A4336" s="40" t="s">
        <v>2341</v>
      </c>
      <c r="B4336" s="31"/>
      <c r="C4336" s="31"/>
      <c r="D4336" s="31"/>
      <c r="E4336" s="17"/>
      <c r="F4336" s="14"/>
    </row>
    <row r="4337" spans="1:6" ht="12.75">
      <c r="A4337" s="17" t="s">
        <v>1007</v>
      </c>
      <c r="B4337" s="31">
        <v>15524600</v>
      </c>
      <c r="C4337" s="31"/>
      <c r="D4337" s="31">
        <v>2761115</v>
      </c>
      <c r="E4337" s="17"/>
      <c r="F4337" s="14">
        <f>SUM(D4337/B4337)</f>
        <v>0.1778541798178375</v>
      </c>
    </row>
    <row r="4338" spans="1:6" ht="12.75">
      <c r="A4338" s="40" t="s">
        <v>2341</v>
      </c>
      <c r="B4338" s="31"/>
      <c r="C4338" s="31"/>
      <c r="D4338" s="31"/>
      <c r="E4338" s="17"/>
      <c r="F4338" s="14"/>
    </row>
    <row r="4339" spans="1:6" ht="12.75">
      <c r="A4339" s="17" t="s">
        <v>1008</v>
      </c>
      <c r="B4339" s="31">
        <v>9244600</v>
      </c>
      <c r="C4339" s="31"/>
      <c r="D4339" s="31">
        <v>1870494</v>
      </c>
      <c r="E4339" s="17"/>
      <c r="F4339" s="14">
        <f>SUM(D4339/B4339)</f>
        <v>0.202333686692772</v>
      </c>
    </row>
    <row r="4340" spans="1:6" ht="12.75">
      <c r="A4340" s="40" t="s">
        <v>2341</v>
      </c>
      <c r="B4340" s="31"/>
      <c r="C4340" s="31"/>
      <c r="D4340" s="31"/>
      <c r="E4340" s="17"/>
      <c r="F4340" s="14"/>
    </row>
    <row r="4341" spans="1:6" ht="12.75">
      <c r="A4341" s="8" t="s">
        <v>1009</v>
      </c>
      <c r="B4341" s="37">
        <f>SUM(B4342:B4354)</f>
        <v>777684200</v>
      </c>
      <c r="C4341" s="37"/>
      <c r="D4341" s="37">
        <f>SUM(D4342:D4354)</f>
        <v>248284873</v>
      </c>
      <c r="E4341" s="37"/>
      <c r="F4341" s="10">
        <f aca="true" t="shared" si="146" ref="F4341:F4354">SUM(D4341/B4341)</f>
        <v>0.3192618199006743</v>
      </c>
    </row>
    <row r="4342" spans="1:6" ht="12.75">
      <c r="A4342" s="17" t="s">
        <v>1010</v>
      </c>
      <c r="B4342" s="31">
        <v>73529700</v>
      </c>
      <c r="C4342" s="31"/>
      <c r="D4342" s="31">
        <v>23717400</v>
      </c>
      <c r="E4342" s="17"/>
      <c r="F4342" s="14">
        <f t="shared" si="146"/>
        <v>0.32255537558292774</v>
      </c>
    </row>
    <row r="4343" spans="1:6" ht="12.75">
      <c r="A4343" s="17" t="s">
        <v>2985</v>
      </c>
      <c r="B4343" s="31">
        <v>60062500</v>
      </c>
      <c r="C4343" s="31"/>
      <c r="D4343" s="31">
        <v>19277200</v>
      </c>
      <c r="E4343" s="17"/>
      <c r="F4343" s="14">
        <f t="shared" si="146"/>
        <v>0.32095234131113426</v>
      </c>
    </row>
    <row r="4344" spans="1:6" ht="12.75">
      <c r="A4344" s="17" t="s">
        <v>1011</v>
      </c>
      <c r="B4344" s="31">
        <v>19069100</v>
      </c>
      <c r="C4344" s="31"/>
      <c r="D4344" s="31">
        <v>6910625</v>
      </c>
      <c r="E4344" s="17"/>
      <c r="F4344" s="14">
        <f t="shared" si="146"/>
        <v>0.36239911689592064</v>
      </c>
    </row>
    <row r="4345" spans="1:6" ht="12.75">
      <c r="A4345" s="17" t="s">
        <v>1012</v>
      </c>
      <c r="B4345" s="31">
        <v>47846500</v>
      </c>
      <c r="C4345" s="31"/>
      <c r="D4345" s="31">
        <v>13930335</v>
      </c>
      <c r="E4345" s="17"/>
      <c r="F4345" s="14">
        <f t="shared" si="146"/>
        <v>0.2911463743429509</v>
      </c>
    </row>
    <row r="4346" spans="1:6" ht="12.75">
      <c r="A4346" s="17" t="s">
        <v>1013</v>
      </c>
      <c r="B4346" s="31">
        <v>25446200</v>
      </c>
      <c r="C4346" s="31"/>
      <c r="D4346" s="31">
        <v>8737140</v>
      </c>
      <c r="E4346" s="17"/>
      <c r="F4346" s="14">
        <f t="shared" si="146"/>
        <v>0.34335735787661814</v>
      </c>
    </row>
    <row r="4347" spans="1:6" ht="12.75">
      <c r="A4347" s="17" t="s">
        <v>2750</v>
      </c>
      <c r="B4347" s="31">
        <v>56766200</v>
      </c>
      <c r="C4347" s="31"/>
      <c r="D4347" s="31">
        <v>17010875</v>
      </c>
      <c r="E4347" s="17"/>
      <c r="F4347" s="14">
        <f t="shared" si="146"/>
        <v>0.2996655580257266</v>
      </c>
    </row>
    <row r="4348" spans="1:6" ht="12.75">
      <c r="A4348" s="17" t="s">
        <v>1014</v>
      </c>
      <c r="B4348" s="31">
        <v>9166100</v>
      </c>
      <c r="C4348" s="31"/>
      <c r="D4348" s="31">
        <v>3188050</v>
      </c>
      <c r="E4348" s="17"/>
      <c r="F4348" s="14">
        <f t="shared" si="146"/>
        <v>0.34780877363327917</v>
      </c>
    </row>
    <row r="4349" spans="1:6" ht="12.75">
      <c r="A4349" s="17" t="s">
        <v>1015</v>
      </c>
      <c r="B4349" s="31">
        <v>51600600</v>
      </c>
      <c r="C4349" s="31"/>
      <c r="D4349" s="31">
        <v>16125845</v>
      </c>
      <c r="E4349" s="17"/>
      <c r="F4349" s="14">
        <f t="shared" si="146"/>
        <v>0.31251274209989804</v>
      </c>
    </row>
    <row r="4350" spans="1:6" ht="12.75">
      <c r="A4350" s="17" t="s">
        <v>1016</v>
      </c>
      <c r="B4350" s="31">
        <v>85250000</v>
      </c>
      <c r="C4350" s="31"/>
      <c r="D4350" s="31">
        <v>22541180</v>
      </c>
      <c r="E4350" s="17"/>
      <c r="F4350" s="14">
        <f t="shared" si="146"/>
        <v>0.2644126686217009</v>
      </c>
    </row>
    <row r="4351" spans="1:6" ht="12.75">
      <c r="A4351" s="17" t="s">
        <v>1017</v>
      </c>
      <c r="B4351" s="31">
        <v>59201000</v>
      </c>
      <c r="C4351" s="31"/>
      <c r="D4351" s="31">
        <v>20725378</v>
      </c>
      <c r="E4351" s="17"/>
      <c r="F4351" s="14">
        <f t="shared" si="146"/>
        <v>0.3500849309977872</v>
      </c>
    </row>
    <row r="4352" spans="1:6" ht="12.75">
      <c r="A4352" s="17" t="s">
        <v>233</v>
      </c>
      <c r="B4352" s="31">
        <v>170212100</v>
      </c>
      <c r="C4352" s="31"/>
      <c r="D4352" s="31">
        <v>57909940</v>
      </c>
      <c r="E4352" s="17"/>
      <c r="F4352" s="14">
        <f t="shared" si="146"/>
        <v>0.3402222286194695</v>
      </c>
    </row>
    <row r="4353" spans="1:6" ht="12.75">
      <c r="A4353" s="17" t="s">
        <v>2614</v>
      </c>
      <c r="B4353" s="31">
        <v>105915200</v>
      </c>
      <c r="C4353" s="31"/>
      <c r="D4353" s="31">
        <v>34042895</v>
      </c>
      <c r="E4353" s="17"/>
      <c r="F4353" s="14">
        <f t="shared" si="146"/>
        <v>0.3214165200084596</v>
      </c>
    </row>
    <row r="4354" spans="1:6" ht="12.75">
      <c r="A4354" s="17" t="s">
        <v>1226</v>
      </c>
      <c r="B4354" s="31">
        <v>13619000</v>
      </c>
      <c r="C4354" s="31"/>
      <c r="D4354" s="31">
        <v>4168010</v>
      </c>
      <c r="E4354" s="17"/>
      <c r="F4354" s="14">
        <f t="shared" si="146"/>
        <v>0.3060437623907776</v>
      </c>
    </row>
    <row r="4355" spans="1:6" ht="12.75">
      <c r="A4355" s="17"/>
      <c r="B4355" s="31"/>
      <c r="C4355" s="31"/>
      <c r="D4355" s="31"/>
      <c r="E4355" s="17"/>
      <c r="F4355" s="14"/>
    </row>
    <row r="4356" spans="1:6" ht="12.75">
      <c r="A4356" s="17"/>
      <c r="B4356" s="17"/>
      <c r="C4356" s="17"/>
      <c r="D4356" s="17"/>
      <c r="E4356" s="17"/>
      <c r="F4356" s="14"/>
    </row>
    <row r="4357" spans="1:6" ht="15.75">
      <c r="A4357" s="23" t="s">
        <v>2567</v>
      </c>
      <c r="B4357" s="37">
        <f>+B4328+B4341</f>
        <v>1053845700</v>
      </c>
      <c r="C4357" s="37"/>
      <c r="D4357" s="37">
        <f>+D4328+D4341</f>
        <v>317397012</v>
      </c>
      <c r="E4357" s="37"/>
      <c r="F4357" s="10">
        <f>SUM(D4357/B4357)</f>
        <v>0.3011797761285167</v>
      </c>
    </row>
    <row r="4358" spans="1:6" ht="12.75">
      <c r="A4358" s="17"/>
      <c r="B4358" s="17"/>
      <c r="C4358" s="17"/>
      <c r="D4358" s="17"/>
      <c r="E4358" s="17"/>
      <c r="F4358" s="14"/>
    </row>
    <row r="4360" spans="1:5" ht="12.75">
      <c r="A4360" s="17" t="s">
        <v>1018</v>
      </c>
      <c r="B4360" s="17" t="s">
        <v>1019</v>
      </c>
      <c r="C4360" s="17"/>
      <c r="D4360" s="17"/>
      <c r="E4360" s="38" t="s">
        <v>2683</v>
      </c>
    </row>
    <row r="4361" spans="1:5" ht="12.75">
      <c r="A4361" s="17" t="s">
        <v>1020</v>
      </c>
      <c r="B4361" s="17" t="s">
        <v>1019</v>
      </c>
      <c r="C4361" s="17"/>
      <c r="D4361" s="17"/>
      <c r="E4361" s="38" t="s">
        <v>2683</v>
      </c>
    </row>
    <row r="4362" spans="1:5" ht="12.75">
      <c r="A4362" s="17" t="s">
        <v>1021</v>
      </c>
      <c r="B4362" s="17" t="s">
        <v>1019</v>
      </c>
      <c r="C4362" s="17"/>
      <c r="D4362" s="17"/>
      <c r="E4362" s="38" t="s">
        <v>2683</v>
      </c>
    </row>
    <row r="4363" spans="1:5" ht="12.75">
      <c r="A4363" s="17" t="s">
        <v>1022</v>
      </c>
      <c r="B4363" s="17" t="s">
        <v>1023</v>
      </c>
      <c r="C4363" s="17"/>
      <c r="D4363" s="17"/>
      <c r="E4363" s="38" t="s">
        <v>604</v>
      </c>
    </row>
    <row r="4364" spans="1:5" ht="12.75">
      <c r="A4364" s="17" t="s">
        <v>1024</v>
      </c>
      <c r="B4364" s="17" t="s">
        <v>1025</v>
      </c>
      <c r="C4364" s="17"/>
      <c r="D4364" s="17"/>
      <c r="E4364" s="38" t="s">
        <v>604</v>
      </c>
    </row>
    <row r="4365" spans="1:5" ht="12.75">
      <c r="A4365" s="17" t="s">
        <v>1026</v>
      </c>
      <c r="B4365" s="17" t="s">
        <v>1027</v>
      </c>
      <c r="C4365" s="17"/>
      <c r="D4365" s="17"/>
      <c r="E4365" s="38" t="s">
        <v>905</v>
      </c>
    </row>
    <row r="4366" spans="1:5" ht="12.75">
      <c r="A4366" s="17" t="s">
        <v>1028</v>
      </c>
      <c r="B4366" s="17" t="s">
        <v>1027</v>
      </c>
      <c r="C4366" s="17"/>
      <c r="D4366" s="17"/>
      <c r="E4366" s="38" t="s">
        <v>905</v>
      </c>
    </row>
    <row r="4367" spans="1:5" ht="12.75">
      <c r="A4367" s="17"/>
      <c r="B4367" s="17"/>
      <c r="C4367" s="17"/>
      <c r="D4367" s="17"/>
      <c r="E4367" s="38"/>
    </row>
    <row r="4368" spans="1:5" ht="12.75">
      <c r="A4368" s="17"/>
      <c r="B4368" s="17"/>
      <c r="C4368" s="17"/>
      <c r="D4368" s="17"/>
      <c r="E4368" s="38"/>
    </row>
    <row r="4369" spans="1:6" ht="12.75">
      <c r="A4369" s="46" t="s">
        <v>1029</v>
      </c>
      <c r="B4369" s="47"/>
      <c r="C4369" s="47"/>
      <c r="D4369" s="47"/>
      <c r="E4369" s="47"/>
      <c r="F4369" s="48"/>
    </row>
    <row r="4370" spans="1:6" ht="12.75">
      <c r="A4370" s="49"/>
      <c r="B4370" s="11"/>
      <c r="C4370" s="11"/>
      <c r="D4370" s="11"/>
      <c r="E4370" s="11"/>
      <c r="F4370" s="45"/>
    </row>
    <row r="4371" spans="1:6" ht="12.75">
      <c r="A4371" s="20" t="s">
        <v>1448</v>
      </c>
      <c r="B4371" s="5">
        <v>2002</v>
      </c>
      <c r="C4371" s="5" t="s">
        <v>1449</v>
      </c>
      <c r="D4371" s="5">
        <v>2002</v>
      </c>
      <c r="E4371" s="20"/>
      <c r="F4371" s="50"/>
    </row>
    <row r="4372" spans="1:6" ht="13.5" thickBot="1">
      <c r="A4372" s="51" t="s">
        <v>1450</v>
      </c>
      <c r="B4372" s="52" t="s">
        <v>1451</v>
      </c>
      <c r="C4372" s="51"/>
      <c r="D4372" s="51" t="s">
        <v>1452</v>
      </c>
      <c r="E4372" s="51"/>
      <c r="F4372" s="53" t="s">
        <v>1453</v>
      </c>
    </row>
    <row r="4373" spans="1:6" ht="12.75">
      <c r="A4373" s="11"/>
      <c r="B4373" s="13"/>
      <c r="C4373" s="13"/>
      <c r="D4373" s="13"/>
      <c r="E4373" s="11"/>
      <c r="F4373" s="45"/>
    </row>
    <row r="4374" spans="1:6" ht="12.75">
      <c r="A4374" s="8" t="s">
        <v>1030</v>
      </c>
      <c r="B4374" s="37">
        <f>SUM(B4375:B4377)</f>
        <v>1755408300</v>
      </c>
      <c r="C4374" s="37"/>
      <c r="D4374" s="37">
        <f>SUM(D4375:D4377)</f>
        <v>1909778420</v>
      </c>
      <c r="E4374" s="37"/>
      <c r="F4374" s="10">
        <f aca="true" t="shared" si="147" ref="F4374:F4421">SUM(D4374/B4374)</f>
        <v>1.0879397231971617</v>
      </c>
    </row>
    <row r="4375" spans="1:6" ht="12.75">
      <c r="A4375" s="17" t="s">
        <v>892</v>
      </c>
      <c r="B4375" s="31">
        <v>927854500</v>
      </c>
      <c r="C4375" s="31"/>
      <c r="D4375" s="31">
        <v>996094040</v>
      </c>
      <c r="E4375" s="17"/>
      <c r="F4375" s="14">
        <f t="shared" si="147"/>
        <v>1.0735455181819995</v>
      </c>
    </row>
    <row r="4376" spans="1:6" ht="12.75">
      <c r="A4376" s="17" t="s">
        <v>1031</v>
      </c>
      <c r="B4376" s="31">
        <v>43295100</v>
      </c>
      <c r="C4376" s="31"/>
      <c r="D4376" s="31">
        <v>52278560</v>
      </c>
      <c r="E4376" s="17"/>
      <c r="F4376" s="14">
        <f t="shared" si="147"/>
        <v>1.2074936886622274</v>
      </c>
    </row>
    <row r="4377" spans="1:6" ht="12.75">
      <c r="A4377" s="17" t="s">
        <v>1032</v>
      </c>
      <c r="B4377" s="31">
        <v>784258700</v>
      </c>
      <c r="C4377" s="31"/>
      <c r="D4377" s="31">
        <v>861405820</v>
      </c>
      <c r="E4377" s="17"/>
      <c r="F4377" s="14">
        <f t="shared" si="147"/>
        <v>1.098369479356748</v>
      </c>
    </row>
    <row r="4378" spans="1:6" ht="12.75">
      <c r="A4378" s="8" t="s">
        <v>1033</v>
      </c>
      <c r="B4378" s="37">
        <f>SUM(B4379:B4384)</f>
        <v>1627228500</v>
      </c>
      <c r="C4378" s="37"/>
      <c r="D4378" s="37">
        <f>SUM(D4379:D4384)</f>
        <v>1799775950</v>
      </c>
      <c r="E4378" s="37"/>
      <c r="F4378" s="10">
        <f t="shared" si="147"/>
        <v>1.1060376277824535</v>
      </c>
    </row>
    <row r="4379" spans="1:6" ht="12.75">
      <c r="A4379" s="17" t="s">
        <v>1034</v>
      </c>
      <c r="B4379" s="31">
        <v>103068500</v>
      </c>
      <c r="C4379" s="31"/>
      <c r="D4379" s="31">
        <v>118632120</v>
      </c>
      <c r="E4379" s="17"/>
      <c r="F4379" s="14">
        <f t="shared" si="147"/>
        <v>1.1510026826819058</v>
      </c>
    </row>
    <row r="4380" spans="1:6" ht="12.75">
      <c r="A4380" s="17" t="s">
        <v>1035</v>
      </c>
      <c r="B4380" s="31">
        <v>49943700</v>
      </c>
      <c r="C4380" s="31"/>
      <c r="D4380" s="31">
        <v>56722780</v>
      </c>
      <c r="E4380" s="17"/>
      <c r="F4380" s="14">
        <f t="shared" si="147"/>
        <v>1.135734436976035</v>
      </c>
    </row>
    <row r="4381" spans="1:6" ht="12.75">
      <c r="A4381" s="17" t="s">
        <v>1036</v>
      </c>
      <c r="B4381" s="31">
        <v>42614300</v>
      </c>
      <c r="C4381" s="31"/>
      <c r="D4381" s="31">
        <v>45362950</v>
      </c>
      <c r="E4381" s="17"/>
      <c r="F4381" s="14">
        <f t="shared" si="147"/>
        <v>1.0645006488432287</v>
      </c>
    </row>
    <row r="4382" spans="1:6" ht="12.75">
      <c r="A4382" s="17" t="s">
        <v>2080</v>
      </c>
      <c r="B4382" s="31">
        <v>194659300</v>
      </c>
      <c r="C4382" s="31"/>
      <c r="D4382" s="31">
        <v>206511780</v>
      </c>
      <c r="E4382" s="17"/>
      <c r="F4382" s="14">
        <f t="shared" si="147"/>
        <v>1.0608883315618622</v>
      </c>
    </row>
    <row r="4383" spans="1:6" ht="12.75">
      <c r="A4383" s="17" t="s">
        <v>1037</v>
      </c>
      <c r="B4383" s="31">
        <v>20455000</v>
      </c>
      <c r="C4383" s="31"/>
      <c r="D4383" s="31">
        <v>22904580</v>
      </c>
      <c r="E4383" s="17"/>
      <c r="F4383" s="14">
        <f t="shared" si="147"/>
        <v>1.1197545832314837</v>
      </c>
    </row>
    <row r="4384" spans="1:6" ht="12.75">
      <c r="A4384" s="17" t="s">
        <v>1038</v>
      </c>
      <c r="B4384" s="31">
        <v>1216487700</v>
      </c>
      <c r="C4384" s="31"/>
      <c r="D4384" s="31">
        <v>1349641740</v>
      </c>
      <c r="E4384" s="17"/>
      <c r="F4384" s="14">
        <f t="shared" si="147"/>
        <v>1.1094577775015728</v>
      </c>
    </row>
    <row r="4385" spans="1:6" ht="12.75">
      <c r="A4385" s="8" t="s">
        <v>1039</v>
      </c>
      <c r="B4385" s="37">
        <f>SUM(B4386:B4388)</f>
        <v>794114700</v>
      </c>
      <c r="C4385" s="37"/>
      <c r="D4385" s="37">
        <f>SUM(D4386:D4388)</f>
        <v>876437020</v>
      </c>
      <c r="E4385" s="37"/>
      <c r="F4385" s="10">
        <f t="shared" si="147"/>
        <v>1.1036655284179981</v>
      </c>
    </row>
    <row r="4386" spans="1:6" ht="12.75">
      <c r="A4386" s="17" t="s">
        <v>1040</v>
      </c>
      <c r="B4386" s="31">
        <v>53541100</v>
      </c>
      <c r="C4386" s="31"/>
      <c r="D4386" s="31">
        <v>57875010</v>
      </c>
      <c r="E4386" s="17"/>
      <c r="F4386" s="14">
        <f t="shared" si="147"/>
        <v>1.0809454792673292</v>
      </c>
    </row>
    <row r="4387" spans="1:6" ht="12.75">
      <c r="A4387" s="17" t="s">
        <v>1041</v>
      </c>
      <c r="B4387" s="31">
        <v>638897800</v>
      </c>
      <c r="C4387" s="31"/>
      <c r="D4387" s="31">
        <v>709003040</v>
      </c>
      <c r="E4387" s="17"/>
      <c r="F4387" s="14">
        <f t="shared" si="147"/>
        <v>1.1097284103967802</v>
      </c>
    </row>
    <row r="4388" spans="1:6" ht="12.75">
      <c r="A4388" s="17" t="s">
        <v>2614</v>
      </c>
      <c r="B4388" s="31">
        <v>101675800</v>
      </c>
      <c r="C4388" s="31"/>
      <c r="D4388" s="31">
        <v>109558970</v>
      </c>
      <c r="E4388" s="17"/>
      <c r="F4388" s="14">
        <f t="shared" si="147"/>
        <v>1.077532411842346</v>
      </c>
    </row>
    <row r="4389" spans="1:6" ht="12.75">
      <c r="A4389" s="8" t="s">
        <v>1042</v>
      </c>
      <c r="B4389" s="37">
        <f>SUM(B4390:B4395)</f>
        <v>665297400</v>
      </c>
      <c r="C4389" s="37"/>
      <c r="D4389" s="37">
        <f>SUM(D4390:D4395)</f>
        <v>754256450</v>
      </c>
      <c r="E4389" s="37"/>
      <c r="F4389" s="10">
        <f t="shared" si="147"/>
        <v>1.1337132085590595</v>
      </c>
    </row>
    <row r="4390" spans="1:6" ht="12.75">
      <c r="A4390" s="17" t="s">
        <v>1043</v>
      </c>
      <c r="B4390" s="31">
        <v>21422300</v>
      </c>
      <c r="C4390" s="31"/>
      <c r="D4390" s="31">
        <v>25043820</v>
      </c>
      <c r="E4390" s="17"/>
      <c r="F4390" s="14">
        <f t="shared" si="147"/>
        <v>1.1690537430621362</v>
      </c>
    </row>
    <row r="4391" spans="1:6" ht="12.75">
      <c r="A4391" s="17" t="s">
        <v>1044</v>
      </c>
      <c r="B4391" s="31">
        <v>53755500</v>
      </c>
      <c r="C4391" s="31"/>
      <c r="D4391" s="31">
        <v>60832310</v>
      </c>
      <c r="E4391" s="17"/>
      <c r="F4391" s="14">
        <f t="shared" si="147"/>
        <v>1.13164811042591</v>
      </c>
    </row>
    <row r="4392" spans="1:6" ht="12.75">
      <c r="A4392" s="17" t="s">
        <v>1045</v>
      </c>
      <c r="B4392" s="31">
        <v>270874600</v>
      </c>
      <c r="C4392" s="31"/>
      <c r="D4392" s="31">
        <v>310068630</v>
      </c>
      <c r="E4392" s="17"/>
      <c r="F4392" s="14">
        <f t="shared" si="147"/>
        <v>1.1446943714914577</v>
      </c>
    </row>
    <row r="4393" spans="1:6" ht="12.75">
      <c r="A4393" s="17" t="s">
        <v>1046</v>
      </c>
      <c r="B4393" s="31">
        <v>253905600</v>
      </c>
      <c r="C4393" s="31"/>
      <c r="D4393" s="31">
        <v>279140330</v>
      </c>
      <c r="E4393" s="17"/>
      <c r="F4393" s="14">
        <f t="shared" si="147"/>
        <v>1.0993862679673074</v>
      </c>
    </row>
    <row r="4394" spans="1:6" ht="12.75">
      <c r="A4394" s="17" t="s">
        <v>1900</v>
      </c>
      <c r="B4394" s="31">
        <v>58831800</v>
      </c>
      <c r="C4394" s="31"/>
      <c r="D4394" s="31">
        <v>72109230</v>
      </c>
      <c r="E4394" s="17"/>
      <c r="F4394" s="14">
        <f t="shared" si="147"/>
        <v>1.225684578748228</v>
      </c>
    </row>
    <row r="4395" spans="1:6" ht="12.75">
      <c r="A4395" s="17" t="s">
        <v>1901</v>
      </c>
      <c r="B4395" s="31">
        <v>6507600</v>
      </c>
      <c r="C4395" s="31"/>
      <c r="D4395" s="31">
        <v>7062130</v>
      </c>
      <c r="E4395" s="17"/>
      <c r="F4395" s="14">
        <f t="shared" si="147"/>
        <v>1.0852126744114574</v>
      </c>
    </row>
    <row r="4396" spans="1:6" ht="12.75">
      <c r="A4396" s="8" t="s">
        <v>1902</v>
      </c>
      <c r="B4396" s="37">
        <f>SUM(B4397)</f>
        <v>614946300</v>
      </c>
      <c r="C4396" s="37"/>
      <c r="D4396" s="37">
        <f>SUM(D4397)</f>
        <v>721318410</v>
      </c>
      <c r="E4396" s="37"/>
      <c r="F4396" s="10">
        <f t="shared" si="147"/>
        <v>1.1729778844103949</v>
      </c>
    </row>
    <row r="4397" spans="1:6" ht="12.75">
      <c r="A4397" s="17" t="s">
        <v>1903</v>
      </c>
      <c r="B4397" s="31">
        <v>614946300</v>
      </c>
      <c r="C4397" s="31"/>
      <c r="D4397" s="31">
        <v>721318410</v>
      </c>
      <c r="E4397" s="17"/>
      <c r="F4397" s="14">
        <f t="shared" si="147"/>
        <v>1.1729778844103949</v>
      </c>
    </row>
    <row r="4398" spans="1:6" ht="12.75">
      <c r="A4398" s="8" t="s">
        <v>1904</v>
      </c>
      <c r="B4398" s="37">
        <f>SUM(B4399:B4404)</f>
        <v>671826100</v>
      </c>
      <c r="C4398" s="37"/>
      <c r="D4398" s="37">
        <f>SUM(D4399:D4404)</f>
        <v>727594860</v>
      </c>
      <c r="E4398" s="37"/>
      <c r="F4398" s="10">
        <f t="shared" si="147"/>
        <v>1.0830107076816455</v>
      </c>
    </row>
    <row r="4399" spans="1:6" ht="12.75">
      <c r="A4399" s="17" t="s">
        <v>1949</v>
      </c>
      <c r="B4399" s="31">
        <v>170703100</v>
      </c>
      <c r="C4399" s="31"/>
      <c r="D4399" s="31">
        <v>191316560</v>
      </c>
      <c r="E4399" s="17"/>
      <c r="F4399" s="14">
        <f t="shared" si="147"/>
        <v>1.1207562135661273</v>
      </c>
    </row>
    <row r="4400" spans="1:6" ht="12.75">
      <c r="A4400" s="17" t="s">
        <v>1905</v>
      </c>
      <c r="B4400" s="31">
        <v>291570100</v>
      </c>
      <c r="C4400" s="31"/>
      <c r="D4400" s="31">
        <v>299453880</v>
      </c>
      <c r="E4400" s="17"/>
      <c r="F4400" s="14">
        <f t="shared" si="147"/>
        <v>1.027039055102015</v>
      </c>
    </row>
    <row r="4401" spans="1:6" ht="12.75">
      <c r="A4401" s="17" t="s">
        <v>1906</v>
      </c>
      <c r="B4401" s="31">
        <v>64359100</v>
      </c>
      <c r="C4401" s="31"/>
      <c r="D4401" s="31">
        <v>71451910</v>
      </c>
      <c r="E4401" s="17"/>
      <c r="F4401" s="14">
        <f t="shared" si="147"/>
        <v>1.1102067928233925</v>
      </c>
    </row>
    <row r="4402" spans="1:6" ht="12.75">
      <c r="A4402" s="17" t="s">
        <v>1907</v>
      </c>
      <c r="B4402" s="31">
        <v>38915400</v>
      </c>
      <c r="C4402" s="31"/>
      <c r="D4402" s="31">
        <v>44779250</v>
      </c>
      <c r="E4402" s="17"/>
      <c r="F4402" s="14">
        <f t="shared" si="147"/>
        <v>1.1506819922190188</v>
      </c>
    </row>
    <row r="4403" spans="1:6" ht="12.75">
      <c r="A4403" s="17" t="s">
        <v>1927</v>
      </c>
      <c r="B4403" s="31">
        <v>94782300</v>
      </c>
      <c r="C4403" s="31"/>
      <c r="D4403" s="31">
        <v>106589130</v>
      </c>
      <c r="E4403" s="17"/>
      <c r="F4403" s="14">
        <f t="shared" si="147"/>
        <v>1.1245678781797868</v>
      </c>
    </row>
    <row r="4404" spans="1:6" ht="12.75">
      <c r="A4404" s="17" t="s">
        <v>1908</v>
      </c>
      <c r="B4404" s="31">
        <v>11496100</v>
      </c>
      <c r="C4404" s="31"/>
      <c r="D4404" s="31">
        <v>14004130</v>
      </c>
      <c r="E4404" s="17"/>
      <c r="F4404" s="14">
        <f t="shared" si="147"/>
        <v>1.2181635511173354</v>
      </c>
    </row>
    <row r="4405" spans="1:6" ht="12.75">
      <c r="A4405" s="8" t="s">
        <v>1909</v>
      </c>
      <c r="B4405" s="37">
        <f>SUM(B4406:B4412)</f>
        <v>799778500</v>
      </c>
      <c r="C4405" s="37"/>
      <c r="D4405" s="37">
        <f>SUM(D4406:D4412)</f>
        <v>881830280</v>
      </c>
      <c r="E4405" s="37"/>
      <c r="F4405" s="10">
        <f t="shared" si="147"/>
        <v>1.1025931304729997</v>
      </c>
    </row>
    <row r="4406" spans="1:6" ht="12.75">
      <c r="A4406" s="17" t="s">
        <v>2974</v>
      </c>
      <c r="B4406" s="31">
        <v>250317100</v>
      </c>
      <c r="C4406" s="31"/>
      <c r="D4406" s="31">
        <v>270433150</v>
      </c>
      <c r="E4406" s="17"/>
      <c r="F4406" s="14">
        <f t="shared" si="147"/>
        <v>1.0803622684986363</v>
      </c>
    </row>
    <row r="4407" spans="1:6" ht="12.75">
      <c r="A4407" s="17" t="s">
        <v>1910</v>
      </c>
      <c r="B4407" s="31">
        <v>78342900</v>
      </c>
      <c r="C4407" s="31"/>
      <c r="D4407" s="31">
        <v>86021290</v>
      </c>
      <c r="E4407" s="17"/>
      <c r="F4407" s="14">
        <f t="shared" si="147"/>
        <v>1.098010030264389</v>
      </c>
    </row>
    <row r="4408" spans="1:6" ht="12.75">
      <c r="A4408" s="17" t="s">
        <v>2687</v>
      </c>
      <c r="B4408" s="31">
        <v>165694800</v>
      </c>
      <c r="C4408" s="31"/>
      <c r="D4408" s="31">
        <v>189948690</v>
      </c>
      <c r="E4408" s="17"/>
      <c r="F4408" s="14">
        <f t="shared" si="147"/>
        <v>1.1463768929381006</v>
      </c>
    </row>
    <row r="4409" spans="1:6" ht="12.75">
      <c r="A4409" s="17" t="s">
        <v>1911</v>
      </c>
      <c r="B4409" s="31">
        <v>13424400</v>
      </c>
      <c r="C4409" s="31"/>
      <c r="D4409" s="31">
        <v>15479830</v>
      </c>
      <c r="E4409" s="17"/>
      <c r="F4409" s="14">
        <f t="shared" si="147"/>
        <v>1.1531114984654807</v>
      </c>
    </row>
    <row r="4410" spans="1:6" ht="12.75">
      <c r="A4410" s="17" t="s">
        <v>1912</v>
      </c>
      <c r="B4410" s="31">
        <v>115139300</v>
      </c>
      <c r="C4410" s="31"/>
      <c r="D4410" s="31">
        <v>122517230</v>
      </c>
      <c r="E4410" s="17"/>
      <c r="F4410" s="14">
        <f t="shared" si="147"/>
        <v>1.0640782947264749</v>
      </c>
    </row>
    <row r="4411" spans="1:6" ht="12.75">
      <c r="A4411" s="17" t="s">
        <v>2121</v>
      </c>
      <c r="B4411" s="31">
        <v>166596800</v>
      </c>
      <c r="C4411" s="31"/>
      <c r="D4411" s="31">
        <v>185948260</v>
      </c>
      <c r="E4411" s="17"/>
      <c r="F4411" s="14">
        <f t="shared" si="147"/>
        <v>1.1161574532043832</v>
      </c>
    </row>
    <row r="4412" spans="1:6" ht="12.75">
      <c r="A4412" s="17" t="s">
        <v>1913</v>
      </c>
      <c r="B4412" s="31">
        <v>10263200</v>
      </c>
      <c r="C4412" s="31"/>
      <c r="D4412" s="31">
        <v>11481830</v>
      </c>
      <c r="E4412" s="17"/>
      <c r="F4412" s="14">
        <f t="shared" si="147"/>
        <v>1.1187378205627874</v>
      </c>
    </row>
    <row r="4413" spans="1:6" ht="12.75">
      <c r="A4413" s="8" t="s">
        <v>1914</v>
      </c>
      <c r="B4413" s="37">
        <f>SUM(B4414:B4421)</f>
        <v>1190498600</v>
      </c>
      <c r="C4413" s="37"/>
      <c r="D4413" s="37">
        <f>SUM(D4414:D4421)</f>
        <v>1320573160</v>
      </c>
      <c r="E4413" s="37"/>
      <c r="F4413" s="10">
        <f t="shared" si="147"/>
        <v>1.1092605736789611</v>
      </c>
    </row>
    <row r="4414" spans="1:6" ht="12.75">
      <c r="A4414" s="17" t="s">
        <v>1915</v>
      </c>
      <c r="B4414" s="31">
        <v>188301300</v>
      </c>
      <c r="C4414" s="31"/>
      <c r="D4414" s="31">
        <v>209929520</v>
      </c>
      <c r="E4414" s="17"/>
      <c r="F4414" s="14">
        <f t="shared" si="147"/>
        <v>1.1148596424984851</v>
      </c>
    </row>
    <row r="4415" spans="1:6" ht="12.75">
      <c r="A4415" s="17" t="s">
        <v>1916</v>
      </c>
      <c r="B4415" s="31">
        <v>14545200</v>
      </c>
      <c r="C4415" s="31"/>
      <c r="D4415" s="31">
        <v>17191630</v>
      </c>
      <c r="E4415" s="17"/>
      <c r="F4415" s="14">
        <f t="shared" si="147"/>
        <v>1.1819452465418145</v>
      </c>
    </row>
    <row r="4416" spans="1:6" ht="12.75">
      <c r="A4416" s="17" t="s">
        <v>1917</v>
      </c>
      <c r="B4416" s="31">
        <v>99764900</v>
      </c>
      <c r="C4416" s="31"/>
      <c r="D4416" s="31">
        <v>106217520</v>
      </c>
      <c r="E4416" s="17"/>
      <c r="F4416" s="14">
        <f t="shared" si="147"/>
        <v>1.0646782585859356</v>
      </c>
    </row>
    <row r="4417" spans="1:6" ht="12.75">
      <c r="A4417" s="17" t="s">
        <v>1059</v>
      </c>
      <c r="B4417" s="31">
        <v>101985900</v>
      </c>
      <c r="C4417" s="31"/>
      <c r="D4417" s="31">
        <v>111707320</v>
      </c>
      <c r="E4417" s="17"/>
      <c r="F4417" s="14">
        <f t="shared" si="147"/>
        <v>1.0953212159720118</v>
      </c>
    </row>
    <row r="4418" spans="1:6" ht="12.75">
      <c r="A4418" s="17" t="s">
        <v>1060</v>
      </c>
      <c r="B4418" s="31">
        <v>171107700</v>
      </c>
      <c r="C4418" s="31"/>
      <c r="D4418" s="31">
        <v>197229710</v>
      </c>
      <c r="E4418" s="17"/>
      <c r="F4418" s="14">
        <f t="shared" si="147"/>
        <v>1.152664140772157</v>
      </c>
    </row>
    <row r="4419" spans="1:6" ht="12.75">
      <c r="A4419" s="17" t="s">
        <v>1061</v>
      </c>
      <c r="B4419" s="31">
        <v>26439800</v>
      </c>
      <c r="C4419" s="31"/>
      <c r="D4419" s="31">
        <v>33585740</v>
      </c>
      <c r="E4419" s="17"/>
      <c r="F4419" s="14">
        <f t="shared" si="147"/>
        <v>1.2702720898040076</v>
      </c>
    </row>
    <row r="4420" spans="1:6" ht="12.75">
      <c r="A4420" s="17" t="s">
        <v>2824</v>
      </c>
      <c r="B4420" s="31">
        <v>564949700</v>
      </c>
      <c r="C4420" s="31"/>
      <c r="D4420" s="31">
        <v>620235780</v>
      </c>
      <c r="E4420" s="17"/>
      <c r="F4420" s="14">
        <f t="shared" si="147"/>
        <v>1.0978601811807316</v>
      </c>
    </row>
    <row r="4421" spans="1:6" ht="12.75">
      <c r="A4421" s="17" t="s">
        <v>1062</v>
      </c>
      <c r="B4421" s="31">
        <v>23404100</v>
      </c>
      <c r="C4421" s="31"/>
      <c r="D4421" s="31">
        <v>24475940</v>
      </c>
      <c r="E4421" s="17"/>
      <c r="F4421" s="14">
        <f t="shared" si="147"/>
        <v>1.045797103926235</v>
      </c>
    </row>
    <row r="4424" spans="1:6" ht="12.75">
      <c r="A4424" s="46" t="s">
        <v>1029</v>
      </c>
      <c r="B4424" s="47"/>
      <c r="C4424" s="47"/>
      <c r="D4424" s="47"/>
      <c r="E4424" s="47"/>
      <c r="F4424" s="48"/>
    </row>
    <row r="4425" spans="1:6" ht="12.75">
      <c r="A4425" s="49"/>
      <c r="B4425" s="11"/>
      <c r="C4425" s="11"/>
      <c r="D4425" s="11"/>
      <c r="E4425" s="11"/>
      <c r="F4425" s="45"/>
    </row>
    <row r="4426" spans="1:6" ht="12.75">
      <c r="A4426" s="20" t="s">
        <v>1448</v>
      </c>
      <c r="B4426" s="5">
        <v>2002</v>
      </c>
      <c r="C4426" s="5" t="s">
        <v>1449</v>
      </c>
      <c r="D4426" s="5">
        <v>2002</v>
      </c>
      <c r="E4426" s="20"/>
      <c r="F4426" s="50"/>
    </row>
    <row r="4427" spans="1:6" ht="13.5" thickBot="1">
      <c r="A4427" s="51" t="s">
        <v>1450</v>
      </c>
      <c r="B4427" s="52" t="s">
        <v>1451</v>
      </c>
      <c r="C4427" s="51"/>
      <c r="D4427" s="51" t="s">
        <v>1452</v>
      </c>
      <c r="E4427" s="51"/>
      <c r="F4427" s="53" t="s">
        <v>1453</v>
      </c>
    </row>
    <row r="4428" spans="1:6" ht="12.75">
      <c r="A4428" s="11"/>
      <c r="B4428" s="13"/>
      <c r="C4428" s="13"/>
      <c r="D4428" s="13"/>
      <c r="E4428" s="11"/>
      <c r="F4428" s="45"/>
    </row>
    <row r="4429" spans="1:6" ht="12.75">
      <c r="A4429" s="8" t="s">
        <v>1063</v>
      </c>
      <c r="B4429" s="37">
        <f>SUM(B4430:B4437)</f>
        <v>886002500</v>
      </c>
      <c r="C4429" s="37"/>
      <c r="D4429" s="37">
        <f>SUM(D4430:D4437)</f>
        <v>1097127110</v>
      </c>
      <c r="E4429" s="37"/>
      <c r="F4429" s="10">
        <f aca="true" t="shared" si="148" ref="F4429:F4464">SUM(D4429/B4429)</f>
        <v>1.238288955166605</v>
      </c>
    </row>
    <row r="4430" spans="1:6" ht="12.75">
      <c r="A4430" s="17" t="s">
        <v>1064</v>
      </c>
      <c r="B4430" s="31">
        <v>18303500</v>
      </c>
      <c r="C4430" s="31"/>
      <c r="D4430" s="31">
        <v>20266920</v>
      </c>
      <c r="E4430" s="17"/>
      <c r="F4430" s="14">
        <f t="shared" si="148"/>
        <v>1.1072701942251482</v>
      </c>
    </row>
    <row r="4431" spans="1:6" ht="12.75">
      <c r="A4431" s="17" t="s">
        <v>1065</v>
      </c>
      <c r="B4431" s="31">
        <v>19372100</v>
      </c>
      <c r="C4431" s="31"/>
      <c r="D4431" s="31">
        <v>20610260</v>
      </c>
      <c r="E4431" s="17"/>
      <c r="F4431" s="14">
        <f t="shared" si="148"/>
        <v>1.0639145988302765</v>
      </c>
    </row>
    <row r="4432" spans="1:6" ht="12.75">
      <c r="A4432" s="17" t="s">
        <v>1066</v>
      </c>
      <c r="B4432" s="31">
        <v>89966000</v>
      </c>
      <c r="C4432" s="31"/>
      <c r="D4432" s="31">
        <v>95304680</v>
      </c>
      <c r="E4432" s="17"/>
      <c r="F4432" s="14">
        <f t="shared" si="148"/>
        <v>1.0593410844096658</v>
      </c>
    </row>
    <row r="4433" spans="1:6" ht="12.75">
      <c r="A4433" s="17" t="s">
        <v>1067</v>
      </c>
      <c r="B4433" s="31">
        <v>15994400</v>
      </c>
      <c r="C4433" s="31"/>
      <c r="D4433" s="31">
        <v>17439450</v>
      </c>
      <c r="E4433" s="17"/>
      <c r="F4433" s="14">
        <f t="shared" si="148"/>
        <v>1.0903472465362878</v>
      </c>
    </row>
    <row r="4434" spans="1:6" ht="12.75">
      <c r="A4434" s="17" t="s">
        <v>2453</v>
      </c>
      <c r="B4434" s="31">
        <v>117104300</v>
      </c>
      <c r="C4434" s="31"/>
      <c r="D4434" s="31">
        <v>124625500</v>
      </c>
      <c r="E4434" s="17"/>
      <c r="F4434" s="14">
        <f t="shared" si="148"/>
        <v>1.0642265057730587</v>
      </c>
    </row>
    <row r="4435" spans="1:6" ht="12.75">
      <c r="A4435" s="17" t="s">
        <v>990</v>
      </c>
      <c r="B4435" s="31">
        <v>234515000</v>
      </c>
      <c r="C4435" s="31"/>
      <c r="D4435" s="31">
        <v>257169180</v>
      </c>
      <c r="E4435" s="17"/>
      <c r="F4435" s="14">
        <f t="shared" si="148"/>
        <v>1.0966001321877066</v>
      </c>
    </row>
    <row r="4436" spans="1:6" ht="12.75">
      <c r="A4436" s="17" t="s">
        <v>1068</v>
      </c>
      <c r="B4436" s="31">
        <v>309014700</v>
      </c>
      <c r="C4436" s="31"/>
      <c r="D4436" s="31">
        <v>472714520</v>
      </c>
      <c r="E4436" s="17"/>
      <c r="F4436" s="14">
        <f t="shared" si="148"/>
        <v>1.5297476786703028</v>
      </c>
    </row>
    <row r="4437" spans="1:6" ht="12.75">
      <c r="A4437" s="17" t="s">
        <v>1069</v>
      </c>
      <c r="B4437" s="31">
        <v>81732500</v>
      </c>
      <c r="C4437" s="31"/>
      <c r="D4437" s="31">
        <v>88996600</v>
      </c>
      <c r="E4437" s="17"/>
      <c r="F4437" s="14">
        <f t="shared" si="148"/>
        <v>1.0888765179090325</v>
      </c>
    </row>
    <row r="4438" spans="1:6" ht="12.75">
      <c r="A4438" s="8" t="s">
        <v>1070</v>
      </c>
      <c r="B4438" s="37">
        <f>SUM(B4439:B4441)</f>
        <v>1005301200</v>
      </c>
      <c r="C4438" s="37"/>
      <c r="D4438" s="37">
        <f>SUM(D4439:D4441)</f>
        <v>1099026540</v>
      </c>
      <c r="E4438" s="37"/>
      <c r="F4438" s="10">
        <f t="shared" si="148"/>
        <v>1.0932311032753168</v>
      </c>
    </row>
    <row r="4439" spans="1:6" ht="12.75">
      <c r="A4439" s="17" t="s">
        <v>1071</v>
      </c>
      <c r="B4439" s="31">
        <v>129907000</v>
      </c>
      <c r="C4439" s="31"/>
      <c r="D4439" s="31">
        <v>146985070</v>
      </c>
      <c r="E4439" s="17"/>
      <c r="F4439" s="14">
        <f t="shared" si="148"/>
        <v>1.1314638164225177</v>
      </c>
    </row>
    <row r="4440" spans="1:6" ht="12.75">
      <c r="A4440" s="17" t="s">
        <v>2847</v>
      </c>
      <c r="B4440" s="31">
        <v>669498000</v>
      </c>
      <c r="C4440" s="31"/>
      <c r="D4440" s="31">
        <v>726772360</v>
      </c>
      <c r="E4440" s="17"/>
      <c r="F4440" s="14">
        <f t="shared" si="148"/>
        <v>1.085548216723575</v>
      </c>
    </row>
    <row r="4441" spans="1:6" ht="12.75">
      <c r="A4441" s="17" t="s">
        <v>1072</v>
      </c>
      <c r="B4441" s="31">
        <v>205896200</v>
      </c>
      <c r="C4441" s="31"/>
      <c r="D4441" s="31">
        <v>225269110</v>
      </c>
      <c r="E4441" s="17"/>
      <c r="F4441" s="14">
        <f t="shared" si="148"/>
        <v>1.0940906631593978</v>
      </c>
    </row>
    <row r="4442" spans="1:6" ht="12.75">
      <c r="A4442" s="8" t="s">
        <v>1073</v>
      </c>
      <c r="B4442" s="37">
        <f>SUM(B4443:B4448)</f>
        <v>875454900</v>
      </c>
      <c r="C4442" s="37"/>
      <c r="D4442" s="37">
        <f>SUM(D4443:D4448)</f>
        <v>965136040</v>
      </c>
      <c r="E4442" s="37"/>
      <c r="F4442" s="10">
        <f t="shared" si="148"/>
        <v>1.1024394746091433</v>
      </c>
    </row>
    <row r="4443" spans="1:6" ht="12.75">
      <c r="A4443" s="17" t="s">
        <v>1074</v>
      </c>
      <c r="B4443" s="31">
        <v>155674400</v>
      </c>
      <c r="C4443" s="31"/>
      <c r="D4443" s="31">
        <v>163808870</v>
      </c>
      <c r="E4443" s="17"/>
      <c r="F4443" s="14">
        <f t="shared" si="148"/>
        <v>1.0522531000601254</v>
      </c>
    </row>
    <row r="4444" spans="1:6" ht="12.75">
      <c r="A4444" s="17" t="s">
        <v>1075</v>
      </c>
      <c r="B4444" s="31">
        <v>60516300</v>
      </c>
      <c r="C4444" s="31"/>
      <c r="D4444" s="31">
        <v>67310790</v>
      </c>
      <c r="E4444" s="17"/>
      <c r="F4444" s="14">
        <f t="shared" si="148"/>
        <v>1.1122753704373862</v>
      </c>
    </row>
    <row r="4445" spans="1:6" ht="12.75">
      <c r="A4445" s="17" t="s">
        <v>1076</v>
      </c>
      <c r="B4445" s="31">
        <v>179271600</v>
      </c>
      <c r="C4445" s="31"/>
      <c r="D4445" s="31">
        <v>198559310</v>
      </c>
      <c r="E4445" s="17"/>
      <c r="F4445" s="14">
        <f t="shared" si="148"/>
        <v>1.1075893225697768</v>
      </c>
    </row>
    <row r="4446" spans="1:6" ht="12.75">
      <c r="A4446" s="17" t="s">
        <v>1077</v>
      </c>
      <c r="B4446" s="31">
        <v>8338700</v>
      </c>
      <c r="C4446" s="31"/>
      <c r="D4446" s="31">
        <v>9554040</v>
      </c>
      <c r="E4446" s="17"/>
      <c r="F4446" s="14">
        <f t="shared" si="148"/>
        <v>1.1457469389713024</v>
      </c>
    </row>
    <row r="4447" spans="1:6" ht="12.75">
      <c r="A4447" s="17" t="s">
        <v>1078</v>
      </c>
      <c r="B4447" s="31">
        <v>158042300</v>
      </c>
      <c r="C4447" s="31"/>
      <c r="D4447" s="31">
        <v>178477520</v>
      </c>
      <c r="E4447" s="17"/>
      <c r="F4447" s="14">
        <f t="shared" si="148"/>
        <v>1.1293022184567043</v>
      </c>
    </row>
    <row r="4448" spans="1:6" ht="12.75">
      <c r="A4448" s="17" t="s">
        <v>86</v>
      </c>
      <c r="B4448" s="31">
        <v>313611600</v>
      </c>
      <c r="C4448" s="31"/>
      <c r="D4448" s="31">
        <v>347425510</v>
      </c>
      <c r="E4448" s="17"/>
      <c r="F4448" s="14">
        <f t="shared" si="148"/>
        <v>1.107820979836205</v>
      </c>
    </row>
    <row r="4449" spans="1:6" ht="12.75">
      <c r="A4449" s="8" t="s">
        <v>1079</v>
      </c>
      <c r="B4449" s="37">
        <f>SUM(B4450:B4457)</f>
        <v>930473800</v>
      </c>
      <c r="C4449" s="37"/>
      <c r="D4449" s="37">
        <f>SUM(D4450:D4457)</f>
        <v>1047017230</v>
      </c>
      <c r="E4449" s="37"/>
      <c r="F4449" s="10">
        <f t="shared" si="148"/>
        <v>1.125251705099058</v>
      </c>
    </row>
    <row r="4450" spans="1:6" ht="12.75">
      <c r="A4450" s="17" t="s">
        <v>1102</v>
      </c>
      <c r="B4450" s="31">
        <v>131850800</v>
      </c>
      <c r="C4450" s="31"/>
      <c r="D4450" s="31">
        <v>142973100</v>
      </c>
      <c r="E4450" s="17"/>
      <c r="F4450" s="14">
        <f t="shared" si="148"/>
        <v>1.0843551954178512</v>
      </c>
    </row>
    <row r="4451" spans="1:6" ht="12.75">
      <c r="A4451" s="17" t="s">
        <v>458</v>
      </c>
      <c r="B4451" s="31">
        <v>224255200</v>
      </c>
      <c r="C4451" s="31"/>
      <c r="D4451" s="31">
        <v>255845410</v>
      </c>
      <c r="E4451" s="17"/>
      <c r="F4451" s="14">
        <f t="shared" si="148"/>
        <v>1.1408672351856277</v>
      </c>
    </row>
    <row r="4452" spans="1:6" ht="12.75">
      <c r="A4452" s="17" t="s">
        <v>1677</v>
      </c>
      <c r="B4452" s="31">
        <v>22843800</v>
      </c>
      <c r="C4452" s="31"/>
      <c r="D4452" s="31">
        <v>25576760</v>
      </c>
      <c r="E4452" s="17"/>
      <c r="F4452" s="14">
        <f t="shared" si="148"/>
        <v>1.119636838004185</v>
      </c>
    </row>
    <row r="4453" spans="1:6" ht="12.75">
      <c r="A4453" s="17" t="s">
        <v>1080</v>
      </c>
      <c r="B4453" s="31">
        <v>24181400</v>
      </c>
      <c r="C4453" s="31"/>
      <c r="D4453" s="31">
        <v>28808820</v>
      </c>
      <c r="E4453" s="17"/>
      <c r="F4453" s="14">
        <f t="shared" si="148"/>
        <v>1.1913627829654196</v>
      </c>
    </row>
    <row r="4454" spans="1:6" ht="12.75">
      <c r="A4454" s="17" t="s">
        <v>1081</v>
      </c>
      <c r="B4454" s="31">
        <v>313268000</v>
      </c>
      <c r="C4454" s="31"/>
      <c r="D4454" s="31">
        <v>345811120</v>
      </c>
      <c r="E4454" s="17"/>
      <c r="F4454" s="14">
        <f t="shared" si="148"/>
        <v>1.103882681920911</v>
      </c>
    </row>
    <row r="4455" spans="1:6" ht="12.75">
      <c r="A4455" s="17" t="s">
        <v>2436</v>
      </c>
      <c r="B4455" s="31">
        <v>126987700</v>
      </c>
      <c r="C4455" s="31"/>
      <c r="D4455" s="31">
        <v>144188220</v>
      </c>
      <c r="E4455" s="17"/>
      <c r="F4455" s="14">
        <f t="shared" si="148"/>
        <v>1.1354502837676406</v>
      </c>
    </row>
    <row r="4456" spans="1:6" ht="12.75">
      <c r="A4456" s="17" t="s">
        <v>1082</v>
      </c>
      <c r="B4456" s="31">
        <v>13645600</v>
      </c>
      <c r="C4456" s="31"/>
      <c r="D4456" s="31">
        <v>16990340</v>
      </c>
      <c r="E4456" s="17"/>
      <c r="F4456" s="14">
        <f t="shared" si="148"/>
        <v>1.2451149088350824</v>
      </c>
    </row>
    <row r="4457" spans="1:6" ht="12.75">
      <c r="A4457" s="17" t="s">
        <v>1083</v>
      </c>
      <c r="B4457" s="31">
        <v>73441300</v>
      </c>
      <c r="C4457" s="31"/>
      <c r="D4457" s="31">
        <v>86823460</v>
      </c>
      <c r="E4457" s="17"/>
      <c r="F4457" s="14">
        <f t="shared" si="148"/>
        <v>1.1822157287520783</v>
      </c>
    </row>
    <row r="4458" spans="1:6" ht="12.75">
      <c r="A4458" s="8" t="s">
        <v>1084</v>
      </c>
      <c r="B4458" s="37">
        <f>SUM(B4459:B4460)</f>
        <v>1029148200</v>
      </c>
      <c r="C4458" s="37"/>
      <c r="D4458" s="37">
        <f>SUM(D4459:D4460)</f>
        <v>1174969640</v>
      </c>
      <c r="E4458" s="37"/>
      <c r="F4458" s="10">
        <f t="shared" si="148"/>
        <v>1.1416913909969428</v>
      </c>
    </row>
    <row r="4459" spans="1:6" ht="12.75">
      <c r="A4459" s="17" t="s">
        <v>1085</v>
      </c>
      <c r="B4459" s="31">
        <v>922248800</v>
      </c>
      <c r="C4459" s="31"/>
      <c r="D4459" s="31">
        <v>1046300130</v>
      </c>
      <c r="E4459" s="17"/>
      <c r="F4459" s="14">
        <f t="shared" si="148"/>
        <v>1.1345096138916093</v>
      </c>
    </row>
    <row r="4460" spans="1:6" ht="12.75">
      <c r="A4460" s="17" t="s">
        <v>1086</v>
      </c>
      <c r="B4460" s="31">
        <v>106899400</v>
      </c>
      <c r="C4460" s="31"/>
      <c r="D4460" s="31">
        <v>128669510</v>
      </c>
      <c r="E4460" s="17"/>
      <c r="F4460" s="14">
        <f t="shared" si="148"/>
        <v>1.2036504414430764</v>
      </c>
    </row>
    <row r="4461" spans="1:6" ht="12.75">
      <c r="A4461" s="8" t="s">
        <v>1087</v>
      </c>
      <c r="B4461" s="37">
        <v>731605700</v>
      </c>
      <c r="C4461" s="37"/>
      <c r="D4461" s="37">
        <v>887037970</v>
      </c>
      <c r="E4461" s="37"/>
      <c r="F4461" s="10">
        <f t="shared" si="148"/>
        <v>1.2124536071821201</v>
      </c>
    </row>
    <row r="4462" spans="1:6" ht="12.75">
      <c r="A4462" s="8" t="s">
        <v>1088</v>
      </c>
      <c r="B4462" s="37">
        <f>SUM(B4463:B4464)</f>
        <v>1105894500</v>
      </c>
      <c r="C4462" s="37"/>
      <c r="D4462" s="37">
        <f>SUM(D4463:D4464)</f>
        <v>1353729020</v>
      </c>
      <c r="E4462" s="37"/>
      <c r="F4462" s="10">
        <f t="shared" si="148"/>
        <v>1.224103221419403</v>
      </c>
    </row>
    <row r="4463" spans="1:6" ht="12.75">
      <c r="A4463" s="17" t="s">
        <v>1089</v>
      </c>
      <c r="B4463" s="31">
        <v>593683700</v>
      </c>
      <c r="C4463" s="31"/>
      <c r="D4463" s="31">
        <v>711096900</v>
      </c>
      <c r="E4463" s="17"/>
      <c r="F4463" s="14">
        <f t="shared" si="148"/>
        <v>1.1977706310616243</v>
      </c>
    </row>
    <row r="4464" spans="1:6" ht="12.75">
      <c r="A4464" s="17" t="s">
        <v>1032</v>
      </c>
      <c r="B4464" s="31">
        <v>512210800</v>
      </c>
      <c r="C4464" s="31"/>
      <c r="D4464" s="31">
        <v>642632120</v>
      </c>
      <c r="E4464" s="17"/>
      <c r="F4464" s="14">
        <f t="shared" si="148"/>
        <v>1.2546243070235927</v>
      </c>
    </row>
    <row r="4465" spans="1:6" ht="12.75">
      <c r="A4465" s="17"/>
      <c r="B4465" s="31"/>
      <c r="C4465" s="31"/>
      <c r="D4465" s="31"/>
      <c r="E4465" s="17"/>
      <c r="F4465" s="14"/>
    </row>
    <row r="4466" spans="1:6" ht="12.75">
      <c r="A4466" s="17"/>
      <c r="B4466" s="31"/>
      <c r="C4466" s="31"/>
      <c r="D4466" s="31"/>
      <c r="E4466" s="17"/>
      <c r="F4466" s="14"/>
    </row>
    <row r="4467" spans="1:6" ht="15.75">
      <c r="A4467" s="23" t="s">
        <v>2567</v>
      </c>
      <c r="B4467" s="37">
        <f>+B4374+B4378+B4385+B4389+B4396+B4398+B4405+B4413+B4429+B4438+B4442+B4449+B4458+B4461+B4462</f>
        <v>14682979200</v>
      </c>
      <c r="C4467" s="37"/>
      <c r="D4467" s="37">
        <f>+D4374+D4378+D4385+D4389+D4396+D4398+D4405+D4413+D4429+D4438+D4442+D4449+D4458+D4461+D4462</f>
        <v>16615608100</v>
      </c>
      <c r="E4467" s="37"/>
      <c r="F4467" s="10">
        <f>SUM(D4467/B4467)</f>
        <v>1.1316237579359916</v>
      </c>
    </row>
    <row r="4468" spans="1:6" ht="15.75">
      <c r="A4468" s="23"/>
      <c r="B4468" s="65"/>
      <c r="C4468" s="65"/>
      <c r="D4468" s="65"/>
      <c r="E4468" s="65"/>
      <c r="F4468" s="90"/>
    </row>
    <row r="4469" spans="1:6" ht="15.75">
      <c r="A4469" s="23"/>
      <c r="B4469" s="65"/>
      <c r="C4469" s="65"/>
      <c r="D4469" s="65"/>
      <c r="E4469" s="65"/>
      <c r="F4469" s="90"/>
    </row>
    <row r="4470" spans="1:6" ht="15.75">
      <c r="A4470" s="23"/>
      <c r="B4470" s="65"/>
      <c r="C4470" s="65"/>
      <c r="D4470" s="65"/>
      <c r="E4470" s="65"/>
      <c r="F4470" s="90"/>
    </row>
    <row r="4471" spans="1:6" ht="15.75">
      <c r="A4471" s="23"/>
      <c r="B4471" s="65"/>
      <c r="C4471" s="65"/>
      <c r="D4471" s="65"/>
      <c r="E4471" s="65"/>
      <c r="F4471" s="90"/>
    </row>
    <row r="4474" spans="1:5" ht="12.75">
      <c r="A4474" s="17" t="s">
        <v>1090</v>
      </c>
      <c r="B4474" s="17" t="s">
        <v>1091</v>
      </c>
      <c r="C4474" s="17"/>
      <c r="D4474" s="17"/>
      <c r="E4474" s="38" t="s">
        <v>1271</v>
      </c>
    </row>
    <row r="4475" spans="1:5" ht="12.75">
      <c r="A4475" s="17" t="s">
        <v>1943</v>
      </c>
      <c r="B4475" s="17" t="s">
        <v>1091</v>
      </c>
      <c r="C4475" s="17"/>
      <c r="D4475" s="17"/>
      <c r="E4475" s="38" t="s">
        <v>1271</v>
      </c>
    </row>
    <row r="4476" spans="1:5" ht="12.75">
      <c r="A4476" s="17" t="s">
        <v>1944</v>
      </c>
      <c r="B4476" s="17" t="s">
        <v>1091</v>
      </c>
      <c r="C4476" s="17"/>
      <c r="D4476" s="17"/>
      <c r="E4476" s="38" t="s">
        <v>1271</v>
      </c>
    </row>
    <row r="4477" spans="1:5" ht="12.75">
      <c r="A4477" s="17" t="s">
        <v>1945</v>
      </c>
      <c r="B4477" s="17" t="s">
        <v>1091</v>
      </c>
      <c r="C4477" s="17"/>
      <c r="D4477" s="17"/>
      <c r="E4477" s="38" t="s">
        <v>1271</v>
      </c>
    </row>
  </sheetData>
  <sheetProtection/>
  <mergeCells count="1">
    <mergeCell ref="B2468:F2468"/>
  </mergeCells>
  <printOptions/>
  <pageMargins left="1.25" right="0.587" top="0.5" bottom="0" header="0.25" footer="0"/>
  <pageSetup firstPageNumber="70" useFirstPageNumber="1" horizontalDpi="300" verticalDpi="300" orientation="portrait" scale="82" r:id="rId1"/>
  <headerFooter alignWithMargins="0">
    <oddFooter xml:space="preserve">&amp;L&amp;"Arial Narrow,Regular"&amp;6   
           *     DETERMINED BY STEB  
          #    DETERMINED AND  CERTIFIED BY                                                   
                      COUNTY
           P    PORTION&amp;R-&amp;P--       </oddFooter>
  </headerFooter>
  <rowBreaks count="101" manualBreakCount="101">
    <brk id="54" max="255" man="1"/>
    <brk id="109" max="255" man="1"/>
    <brk id="164" max="255" man="1"/>
    <brk id="220" max="255" man="1"/>
    <brk id="251" max="255" man="1"/>
    <brk id="304" max="255" man="1"/>
    <brk id="328" max="255" man="1"/>
    <brk id="383" max="255" man="1"/>
    <brk id="416" max="255" man="1"/>
    <brk id="471" max="255" man="1"/>
    <brk id="494" max="255" man="1"/>
    <brk id="550" max="5" man="1"/>
    <brk id="605" max="5" man="1"/>
    <brk id="628" max="255" man="1"/>
    <brk id="683" max="255" man="1"/>
    <brk id="742" max="255" man="1"/>
    <brk id="770" max="255" man="1"/>
    <brk id="827" max="255" man="1"/>
    <brk id="857" max="255" man="1"/>
    <brk id="908" max="255" man="1"/>
    <brk id="952" max="255" man="1"/>
    <brk id="1007" max="255" man="1"/>
    <brk id="1050" max="255" man="1"/>
    <brk id="1069" max="255" man="1"/>
    <brk id="1113" max="255" man="1"/>
    <brk id="1167" max="255" man="1"/>
    <brk id="1223" max="255" man="1"/>
    <brk id="1279" max="255" man="1"/>
    <brk id="1335" max="255" man="1"/>
    <brk id="1369" max="255" man="1"/>
    <brk id="1425" max="255" man="1"/>
    <brk id="1471" max="255" man="1"/>
    <brk id="1519" max="255" man="1"/>
    <brk id="1579" max="255" man="1"/>
    <brk id="1635" max="255" man="1"/>
    <brk id="1653" max="255" man="1"/>
    <brk id="1700" max="255" man="1"/>
    <brk id="1723" max="255" man="1"/>
    <brk id="1779" max="255" man="1"/>
    <brk id="1834" max="255" man="1"/>
    <brk id="1862" max="255" man="1"/>
    <brk id="1893" max="255" man="1"/>
    <brk id="1948" max="255" man="1"/>
    <brk id="1970" max="255" man="1"/>
    <brk id="2025" max="5" man="1"/>
    <brk id="2037" max="5" man="1"/>
    <brk id="2062" max="255" man="1"/>
    <brk id="2105" max="255" man="1"/>
    <brk id="2132" max="255" man="1"/>
    <brk id="2174" max="255" man="1"/>
    <brk id="2231" max="255" man="1"/>
    <brk id="2249" max="255" man="1"/>
    <brk id="2301" max="255" man="1"/>
    <brk id="2329" max="255" man="1"/>
    <brk id="2385" max="255" man="1"/>
    <brk id="2415" max="255" man="1"/>
    <brk id="2472" max="5" man="1"/>
    <brk id="2528" max="255" man="1"/>
    <brk id="2570" max="255" man="1"/>
    <brk id="2623" max="255" man="1"/>
    <brk id="2666" max="255" man="1"/>
    <brk id="2717" max="255" man="1"/>
    <brk id="2771" max="255" man="1"/>
    <brk id="2818" max="255" man="1"/>
    <brk id="2841" max="255" man="1"/>
    <brk id="2896" max="255" man="1"/>
    <brk id="2928" max="255" man="1"/>
    <brk id="2974" max="255" man="1"/>
    <brk id="3026" max="255" man="1"/>
    <brk id="3055" max="255" man="1"/>
    <brk id="3084" max="255" man="1"/>
    <brk id="3123" max="255" man="1"/>
    <brk id="3178" max="255" man="1"/>
    <brk id="3229" max="5" man="1"/>
    <brk id="3262" max="255" man="1"/>
    <brk id="3318" max="255" man="1"/>
    <brk id="3336" max="255" man="1"/>
    <brk id="3395" max="255" man="1"/>
    <brk id="3447" max="255" man="1"/>
    <brk id="3460" max="255" man="1"/>
    <brk id="3487" max="255" man="1"/>
    <brk id="3543" max="255" man="1"/>
    <brk id="3597" max="255" man="1"/>
    <brk id="3652" max="255" man="1"/>
    <brk id="3685" max="255" man="1"/>
    <brk id="3742" max="255" man="1"/>
    <brk id="3766" max="255" man="1"/>
    <brk id="3791" max="255" man="1"/>
    <brk id="3847" max="255" man="1"/>
    <brk id="3869" max="255" man="1"/>
    <brk id="3926" max="255" man="1"/>
    <brk id="3955" max="255" man="1"/>
    <brk id="4012" max="255" man="1"/>
    <brk id="4051" max="255" man="1"/>
    <brk id="4105" max="255" man="1"/>
    <brk id="4153" max="255" man="1"/>
    <brk id="4205" max="255" man="1"/>
    <brk id="4262" max="255" man="1"/>
    <brk id="4322" max="255" man="1"/>
    <brk id="4368" max="255" man="1"/>
    <brk id="44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COMM. OF PA. / STATE TAX BD.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E. KNUPP</dc:creator>
  <cp:keywords/>
  <dc:description/>
  <cp:lastModifiedBy>Nicole Porr</cp:lastModifiedBy>
  <cp:lastPrinted>2008-05-19T15:08:47Z</cp:lastPrinted>
  <dcterms:created xsi:type="dcterms:W3CDTF">1999-01-14T13:47:29Z</dcterms:created>
  <dcterms:modified xsi:type="dcterms:W3CDTF">2013-04-25T11:24:02Z</dcterms:modified>
  <cp:category/>
  <cp:version/>
  <cp:contentType/>
  <cp:contentStatus/>
</cp:coreProperties>
</file>